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1230" yWindow="-105" windowWidth="14430" windowHeight="6045" tabRatio="871"/>
  </bookViews>
  <sheets>
    <sheet name="Rational" sheetId="9" r:id="rId1"/>
    <sheet name="Instructions " sheetId="16" r:id="rId2"/>
    <sheet name="Process" sheetId="1" r:id="rId3"/>
    <sheet name="Performance - Access" sheetId="2" r:id="rId4"/>
    <sheet name="Performance - Pop. Mgt" sheetId="5" r:id="rId5"/>
    <sheet name="Performance - Care Mgt" sheetId="6" r:id="rId6"/>
    <sheet name="Performance - Self Care Support" sheetId="13" r:id="rId7"/>
    <sheet name="Performance - Referral Tracking" sheetId="7" r:id="rId8"/>
    <sheet name="Performance - CQI" sheetId="8" r:id="rId9"/>
    <sheet name="Performance - Budget" sheetId="12" r:id="rId10"/>
    <sheet name="Outcome" sheetId="3" r:id="rId11"/>
    <sheet name="Summary" sheetId="15" r:id="rId12"/>
  </sheets>
  <calcPr calcId="145621"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D35" i="1" l="1"/>
  <c r="D34" i="1"/>
  <c r="D33" i="1"/>
  <c r="D32" i="1"/>
  <c r="D31" i="1"/>
  <c r="D30" i="1"/>
  <c r="D23" i="1"/>
  <c r="D22" i="1"/>
  <c r="D21" i="1"/>
  <c r="D20" i="1"/>
  <c r="D14" i="1"/>
  <c r="D15" i="1"/>
  <c r="D16" i="1"/>
  <c r="D17" i="1"/>
  <c r="D18" i="1"/>
  <c r="D19" i="1"/>
  <c r="D13" i="1"/>
  <c r="D11" i="1"/>
  <c r="D10" i="1"/>
  <c r="D9" i="1"/>
  <c r="D8" i="1"/>
  <c r="D7" i="1"/>
  <c r="D5" i="1"/>
  <c r="D4" i="1"/>
  <c r="D43" i="1"/>
  <c r="D44" i="1"/>
  <c r="D3" i="15"/>
  <c r="I20" i="3"/>
  <c r="I18" i="3"/>
  <c r="I6" i="3"/>
  <c r="I8" i="3"/>
  <c r="I9" i="3"/>
  <c r="I10" i="3"/>
  <c r="I11" i="3"/>
  <c r="I12" i="3"/>
  <c r="I14" i="3"/>
  <c r="I15" i="3"/>
  <c r="I16" i="3"/>
  <c r="I17" i="3"/>
  <c r="I5" i="3"/>
  <c r="G12" i="2"/>
  <c r="G13" i="2"/>
  <c r="G17" i="2"/>
  <c r="G18" i="2"/>
  <c r="G50" i="2"/>
  <c r="G52" i="2"/>
  <c r="G53" i="2"/>
  <c r="I8" i="12"/>
  <c r="G40" i="2"/>
  <c r="G41" i="2"/>
  <c r="G45" i="2"/>
  <c r="G46" i="2"/>
  <c r="G26" i="2"/>
  <c r="G27" i="2"/>
  <c r="G31" i="2"/>
  <c r="G32" i="2"/>
  <c r="F43" i="12"/>
  <c r="D5" i="15"/>
  <c r="F36" i="12"/>
  <c r="F35" i="12"/>
  <c r="F34" i="12"/>
  <c r="F33" i="12"/>
  <c r="F32" i="12"/>
  <c r="F31" i="12"/>
  <c r="F30" i="12"/>
  <c r="F29" i="12"/>
  <c r="F28" i="12"/>
  <c r="F27" i="12"/>
  <c r="F26" i="12"/>
  <c r="F25" i="12"/>
  <c r="F24" i="12"/>
  <c r="F23" i="12"/>
  <c r="F22" i="12"/>
  <c r="F21" i="12"/>
  <c r="F20" i="12"/>
  <c r="F19" i="12"/>
  <c r="F18" i="12"/>
  <c r="F17" i="12"/>
  <c r="F16" i="12"/>
  <c r="F15" i="12"/>
  <c r="F14" i="12"/>
  <c r="F13" i="12"/>
  <c r="F12" i="12"/>
  <c r="F11" i="12"/>
  <c r="F10" i="12"/>
  <c r="F9" i="12"/>
  <c r="F8" i="12"/>
  <c r="F7" i="12"/>
  <c r="F6" i="12"/>
  <c r="G102" i="6"/>
  <c r="G104" i="6"/>
  <c r="G105" i="6"/>
  <c r="I19" i="12"/>
  <c r="G92" i="6"/>
  <c r="G93" i="6"/>
  <c r="G97" i="6"/>
  <c r="G98" i="6"/>
  <c r="G36" i="6"/>
  <c r="G37" i="6"/>
  <c r="G41" i="6"/>
  <c r="G42" i="6"/>
  <c r="G64" i="6"/>
  <c r="G65" i="6"/>
  <c r="G69" i="6"/>
  <c r="G70" i="6"/>
  <c r="G78" i="6"/>
  <c r="G79" i="6"/>
  <c r="G83" i="6"/>
  <c r="G84" i="6"/>
  <c r="G50" i="6"/>
  <c r="G51" i="6"/>
  <c r="G55" i="6"/>
  <c r="G56" i="6"/>
  <c r="G22" i="6"/>
  <c r="G23" i="6"/>
  <c r="G27" i="6"/>
  <c r="G28" i="6"/>
  <c r="G8" i="6"/>
  <c r="G9" i="6"/>
  <c r="G13" i="6"/>
  <c r="G14" i="6"/>
  <c r="G45" i="8"/>
  <c r="G47" i="8"/>
  <c r="G48" i="8"/>
  <c r="I36" i="12"/>
  <c r="G10" i="8"/>
  <c r="G32" i="12"/>
  <c r="G32" i="8"/>
  <c r="G33" i="8"/>
  <c r="G34" i="8"/>
  <c r="G35" i="12"/>
  <c r="G24" i="8"/>
  <c r="G25" i="8"/>
  <c r="G26" i="8"/>
  <c r="G34" i="12"/>
  <c r="G17" i="8"/>
  <c r="G18" i="8"/>
  <c r="G33" i="12"/>
  <c r="G40" i="8"/>
  <c r="G41" i="8"/>
  <c r="G42" i="8"/>
  <c r="G36" i="12"/>
  <c r="G60" i="5"/>
  <c r="G62" i="5"/>
  <c r="G63" i="5"/>
  <c r="I12" i="12"/>
  <c r="G8" i="5"/>
  <c r="G9" i="5"/>
  <c r="G13" i="5"/>
  <c r="G14" i="5"/>
  <c r="G22" i="5"/>
  <c r="G36" i="5"/>
  <c r="G37" i="5"/>
  <c r="G41" i="5"/>
  <c r="G42" i="5"/>
  <c r="G50" i="5"/>
  <c r="G51" i="5"/>
  <c r="G55" i="5"/>
  <c r="G56" i="5"/>
  <c r="G23" i="5"/>
  <c r="G27" i="5"/>
  <c r="G28" i="5"/>
  <c r="G89" i="7"/>
  <c r="G91" i="7"/>
  <c r="G92" i="7"/>
  <c r="I31" i="12"/>
  <c r="G8" i="7"/>
  <c r="G9" i="7"/>
  <c r="G13" i="7"/>
  <c r="G79" i="7"/>
  <c r="G80" i="7"/>
  <c r="G84" i="7"/>
  <c r="G85" i="7"/>
  <c r="G65" i="7"/>
  <c r="G66" i="7"/>
  <c r="G70" i="7"/>
  <c r="G71" i="7"/>
  <c r="G50" i="7"/>
  <c r="G51" i="7"/>
  <c r="G55" i="7"/>
  <c r="G56" i="7"/>
  <c r="G29" i="12"/>
  <c r="G36" i="7"/>
  <c r="G37" i="7"/>
  <c r="G41" i="7"/>
  <c r="G42" i="7"/>
  <c r="G22" i="7"/>
  <c r="G23" i="7"/>
  <c r="G27" i="7"/>
  <c r="G28" i="7"/>
  <c r="G14" i="7"/>
  <c r="G57" i="7"/>
  <c r="H29" i="12"/>
  <c r="G88" i="13"/>
  <c r="G90" i="13"/>
  <c r="G91" i="13"/>
  <c r="I25" i="12"/>
  <c r="G78" i="13"/>
  <c r="G79" i="13"/>
  <c r="G83" i="13"/>
  <c r="G84" i="13"/>
  <c r="G22" i="13"/>
  <c r="G23" i="13"/>
  <c r="G27" i="13"/>
  <c r="G28" i="13"/>
  <c r="G64" i="13"/>
  <c r="G65" i="13"/>
  <c r="G69" i="13"/>
  <c r="G70" i="13"/>
  <c r="G50" i="13"/>
  <c r="G51" i="13"/>
  <c r="G55" i="13"/>
  <c r="G56" i="13"/>
  <c r="G36" i="13"/>
  <c r="G37" i="13"/>
  <c r="G41" i="13"/>
  <c r="G42" i="13"/>
  <c r="G8" i="13"/>
  <c r="G9" i="13"/>
  <c r="G13" i="13"/>
  <c r="G14" i="13"/>
  <c r="C4" i="1"/>
  <c r="C37" i="1"/>
  <c r="C36" i="1"/>
  <c r="C35" i="1"/>
  <c r="C34" i="1"/>
  <c r="C33" i="1"/>
  <c r="C32" i="1"/>
  <c r="C31" i="1"/>
  <c r="C30" i="1"/>
  <c r="C23" i="1"/>
  <c r="C22" i="1"/>
  <c r="C21" i="1"/>
  <c r="C20" i="1"/>
  <c r="C12" i="1"/>
  <c r="C6" i="1"/>
  <c r="C5" i="1"/>
  <c r="I21" i="3"/>
  <c r="D7" i="15"/>
  <c r="D9" i="15"/>
  <c r="G20" i="12"/>
  <c r="G15" i="13"/>
  <c r="H20" i="12"/>
  <c r="G24" i="12"/>
  <c r="G71" i="13"/>
  <c r="H24" i="12"/>
  <c r="G21" i="12"/>
  <c r="G29" i="13"/>
  <c r="H21" i="12"/>
  <c r="G22" i="12"/>
  <c r="G43" i="13"/>
  <c r="H22" i="12"/>
  <c r="G23" i="12"/>
  <c r="G57" i="13"/>
  <c r="H23" i="12"/>
  <c r="G25" i="12"/>
  <c r="G85" i="13"/>
  <c r="H25" i="12"/>
  <c r="G26" i="12"/>
  <c r="G15" i="7"/>
  <c r="H26" i="12"/>
  <c r="G12" i="12"/>
  <c r="G57" i="5"/>
  <c r="H12" i="12"/>
  <c r="G43" i="5"/>
  <c r="H11" i="12"/>
  <c r="G11" i="12"/>
  <c r="G9" i="12"/>
  <c r="G15" i="5"/>
  <c r="H9" i="12"/>
  <c r="G13" i="12"/>
  <c r="G15" i="6"/>
  <c r="H13" i="12"/>
  <c r="G18" i="12"/>
  <c r="G85" i="6"/>
  <c r="H18" i="12"/>
  <c r="G17" i="12"/>
  <c r="G71" i="6"/>
  <c r="H17" i="12"/>
  <c r="G15" i="12"/>
  <c r="G43" i="6"/>
  <c r="H15" i="12"/>
  <c r="G33" i="2"/>
  <c r="H7" i="12"/>
  <c r="G7" i="12"/>
  <c r="G6" i="12"/>
  <c r="G19" i="2"/>
  <c r="H6" i="12"/>
  <c r="G27" i="12"/>
  <c r="G29" i="7"/>
  <c r="H27" i="12"/>
  <c r="G28" i="12"/>
  <c r="G43" i="7"/>
  <c r="H28" i="12"/>
  <c r="G30" i="12"/>
  <c r="G72" i="7"/>
  <c r="H30" i="12"/>
  <c r="G86" i="7"/>
  <c r="H31" i="12"/>
  <c r="G31" i="12"/>
  <c r="G10" i="12"/>
  <c r="G29" i="5"/>
  <c r="H10" i="12"/>
  <c r="G14" i="12"/>
  <c r="G29" i="6"/>
  <c r="H14" i="12"/>
  <c r="G16" i="12"/>
  <c r="G57" i="6"/>
  <c r="H16" i="12"/>
  <c r="G19" i="12"/>
  <c r="G99" i="6"/>
  <c r="H19" i="12"/>
  <c r="G47" i="2"/>
  <c r="H8" i="12"/>
  <c r="G8" i="12"/>
  <c r="G38" i="12"/>
</calcChain>
</file>

<file path=xl/comments1.xml><?xml version="1.0" encoding="utf-8"?>
<comments xmlns="http://schemas.openxmlformats.org/spreadsheetml/2006/main">
  <authors>
    <author>Therese Corsello</author>
  </authors>
  <commentList>
    <comment ref="F10" authorId="0">
      <text>
        <r>
          <rPr>
            <sz val="8"/>
            <color indexed="81"/>
            <rFont val="Tahoma"/>
            <family val="2"/>
          </rPr>
          <t xml:space="preserve">If you use software that tracks the number of patient calls, enter the total number for the time period instead of total # of active patients. 
</t>
        </r>
      </text>
    </comment>
    <comment ref="F24" authorId="0">
      <text>
        <r>
          <rPr>
            <sz val="8"/>
            <color indexed="81"/>
            <rFont val="Tahoma"/>
            <family val="2"/>
          </rPr>
          <t xml:space="preserve">If you use software that tracks the total number of electronic messages sent to patients, enter the total number for the time period instead of the total # of  active patients. </t>
        </r>
      </text>
    </comment>
    <comment ref="F38" authorId="0">
      <text>
        <r>
          <rPr>
            <sz val="8"/>
            <color indexed="81"/>
            <rFont val="Tahoma"/>
            <family val="2"/>
          </rPr>
          <t xml:space="preserve">If all telephone encounters and electronic messages are recorded in the medical record, enter the totals from 1A2 and 1A3 instead of the total # of active patients. </t>
        </r>
      </text>
    </comment>
  </commentList>
</comments>
</file>

<file path=xl/comments2.xml><?xml version="1.0" encoding="utf-8"?>
<comments xmlns="http://schemas.openxmlformats.org/spreadsheetml/2006/main">
  <authors>
    <author>Therese Corsello</author>
  </authors>
  <commentList>
    <comment ref="F6" authorId="0">
      <text>
        <r>
          <rPr>
            <sz val="8"/>
            <color indexed="81"/>
            <rFont val="Tahoma"/>
            <family val="2"/>
          </rPr>
          <t xml:space="preserve">If you have software that generates lists of patients in need of preventive care services, enter the total number of patients on those lists for the time period instead of the total # of active patients.  
</t>
        </r>
      </text>
    </comment>
    <comment ref="F20" authorId="0">
      <text>
        <r>
          <rPr>
            <sz val="8"/>
            <color indexed="81"/>
            <rFont val="Tahoma"/>
            <family val="2"/>
          </rPr>
          <t xml:space="preserve">If you have software that generates lists of patients in need of chronic care services, enter the total number of patients on those lists for the time period instead of the total # of active patients. 
</t>
        </r>
      </text>
    </comment>
    <comment ref="F34" authorId="0">
      <text>
        <r>
          <rPr>
            <sz val="8"/>
            <color indexed="81"/>
            <rFont val="Tahoma"/>
            <family val="2"/>
          </rPr>
          <t xml:space="preserve">If you have software that generates lists of patients not recently seen by the practice, enter the total number of patients on those lists for the time period instead of the total # of active patients. 
</t>
        </r>
      </text>
    </comment>
  </commentList>
</comments>
</file>

<file path=xl/comments3.xml><?xml version="1.0" encoding="utf-8"?>
<comments xmlns="http://schemas.openxmlformats.org/spreadsheetml/2006/main">
  <authors>
    <author>Therese Corsello</author>
  </authors>
  <commentList>
    <comment ref="F6" authorId="0">
      <text>
        <r>
          <rPr>
            <sz val="8"/>
            <color indexed="81"/>
            <rFont val="Tahoma"/>
            <family val="2"/>
          </rPr>
          <t xml:space="preserve">If you use software that tracks referrals, enter the total number of referrals made for the time period instead of the total # of active patients. 
</t>
        </r>
      </text>
    </comment>
    <comment ref="F20" authorId="0">
      <text>
        <r>
          <rPr>
            <sz val="8"/>
            <color indexed="81"/>
            <rFont val="Tahoma"/>
            <family val="2"/>
          </rPr>
          <t xml:space="preserve">If you use software that tracks referrals, enter the total number of referrals made for the time period instead of the total # of active patients.
</t>
        </r>
      </text>
    </comment>
    <comment ref="F34" authorId="0">
      <text>
        <r>
          <rPr>
            <sz val="8"/>
            <color indexed="81"/>
            <rFont val="Tahoma"/>
            <family val="2"/>
          </rPr>
          <t xml:space="preserve">If you use software that tracks referrals, enter the total number of referrals made for the time period instead of the total # of active patients.
</t>
        </r>
      </text>
    </comment>
  </commentList>
</comments>
</file>

<file path=xl/comments4.xml><?xml version="1.0" encoding="utf-8"?>
<comments xmlns="http://schemas.openxmlformats.org/spreadsheetml/2006/main">
  <authors>
    <author>Therese Corsello</author>
  </authors>
  <commentList>
    <comment ref="G5" authorId="0">
      <text>
        <r>
          <rPr>
            <b/>
            <sz val="8"/>
            <color indexed="81"/>
            <rFont val="Tahoma"/>
            <family val="2"/>
          </rPr>
          <t>PCDC:</t>
        </r>
        <r>
          <rPr>
            <sz val="8"/>
            <color indexed="81"/>
            <rFont val="Tahoma"/>
            <family val="2"/>
          </rPr>
          <t xml:space="preserve">
Note that lists and reports are also needed for other PCMH Elements.  Include total PCMH health IT costs here to avoid double counting.</t>
        </r>
      </text>
    </comment>
  </commentList>
</comments>
</file>

<file path=xl/comments5.xml><?xml version="1.0" encoding="utf-8"?>
<comments xmlns="http://schemas.openxmlformats.org/spreadsheetml/2006/main">
  <authors>
    <author>Therese Corsello</author>
  </authors>
  <commentList>
    <comment ref="H4" authorId="0">
      <text>
        <r>
          <rPr>
            <b/>
            <sz val="8"/>
            <color indexed="81"/>
            <rFont val="Tahoma"/>
            <family val="2"/>
          </rPr>
          <t>PCDC: a lower cost per patient indicates efficient performance of the activity</t>
        </r>
        <r>
          <rPr>
            <sz val="8"/>
            <color indexed="81"/>
            <rFont val="Tahoma"/>
            <family val="2"/>
          </rPr>
          <t xml:space="preserve">
</t>
        </r>
      </text>
    </comment>
  </commentList>
</comments>
</file>

<file path=xl/sharedStrings.xml><?xml version="1.0" encoding="utf-8"?>
<sst xmlns="http://schemas.openxmlformats.org/spreadsheetml/2006/main" count="574" uniqueCount="249">
  <si>
    <t>yes</t>
  </si>
  <si>
    <t>N/A</t>
  </si>
  <si>
    <t>Site is performing at least 50% of activities</t>
  </si>
  <si>
    <t>Factor 5B6</t>
  </si>
  <si>
    <t>Is the site peforming the activity? (1=yes, 0=no)</t>
  </si>
  <si>
    <t>Must Pass Standard Met</t>
  </si>
  <si>
    <t>Total # of active patients for 12 month period</t>
  </si>
  <si>
    <t xml:space="preserve">Total # of Factors </t>
  </si>
  <si>
    <t>Percent of factors with activity</t>
  </si>
  <si>
    <t xml:space="preserve"># of patients with at least 1 of the 3 clinically important conditions </t>
  </si>
  <si>
    <t>Total # of patients on drug______</t>
  </si>
  <si>
    <t xml:space="preserve">All 6 Must Pass Elements Sustained </t>
  </si>
  <si>
    <r>
      <t>Total # of factors site is performing activites for</t>
    </r>
    <r>
      <rPr>
        <b/>
        <sz val="11"/>
        <color indexed="8"/>
        <rFont val="Calibri"/>
        <family val="2"/>
      </rPr>
      <t xml:space="preserve"> currently</t>
    </r>
    <phoneticPr fontId="15" type="noConversion"/>
  </si>
  <si>
    <r>
      <t>Total # of factors site is performing activites for</t>
    </r>
    <r>
      <rPr>
        <b/>
        <sz val="11"/>
        <color indexed="8"/>
        <rFont val="Calibri"/>
        <family val="2"/>
      </rPr>
      <t xml:space="preserve"> currently</t>
    </r>
    <phoneticPr fontId="15" type="noConversion"/>
  </si>
  <si>
    <r>
      <t>Total # of factors site is performing activites for</t>
    </r>
    <r>
      <rPr>
        <b/>
        <sz val="11"/>
        <color indexed="8"/>
        <rFont val="Calibri"/>
        <family val="2"/>
      </rPr>
      <t xml:space="preserve"> currently</t>
    </r>
    <phoneticPr fontId="15" type="noConversion"/>
  </si>
  <si>
    <r>
      <t>Total # of factors site is performing activites for</t>
    </r>
    <r>
      <rPr>
        <b/>
        <sz val="11"/>
        <color indexed="8"/>
        <rFont val="Calibri"/>
        <family val="2"/>
      </rPr>
      <t xml:space="preserve"> cuurently</t>
    </r>
    <phoneticPr fontId="15" type="noConversion"/>
  </si>
  <si>
    <r>
      <rPr>
        <i/>
        <sz val="11"/>
        <color theme="1"/>
        <rFont val="Calibri"/>
        <family val="2"/>
        <scheme val="minor"/>
      </rPr>
      <t xml:space="preserve">This tool is intended to give primary care practices and health centers that have been recognized as 
NCQA Patient Centered Medical Homes (PCMH) for at least six months information on how well they are sustaining their
PCMH activities.  Sustainability is looked at across three different areas: process, performance, and outcomes.  </t>
    </r>
    <r>
      <rPr>
        <sz val="11"/>
        <color theme="1"/>
        <rFont val="Calibri"/>
        <family val="2"/>
        <scheme val="minor"/>
      </rPr>
      <t xml:space="preserve">
</t>
    </r>
    <r>
      <rPr>
        <b/>
        <i/>
        <sz val="11"/>
        <color theme="1"/>
        <rFont val="Calibri"/>
        <family val="2"/>
        <scheme val="minor"/>
      </rPr>
      <t>Process</t>
    </r>
    <r>
      <rPr>
        <sz val="11"/>
        <color theme="1"/>
        <rFont val="Calibri"/>
        <family val="2"/>
        <scheme val="minor"/>
      </rPr>
      <t xml:space="preserve"> refers to determining whether the health center is putting forth efforts to maintain the PCMH processes described in its NCQA PCMH submission.  Some health centers realize that their processes may need to evolve from the time they received PCMH recognition as part of their transformation process.  In this section, the focus is on whether the health center is still executing any processes to meet particular PCMH requirements, not whether the practice is maintaining exactly the same processes as when it was first recognized as a PCMH.
</t>
    </r>
    <r>
      <rPr>
        <b/>
        <i/>
        <sz val="11"/>
        <color theme="1"/>
        <rFont val="Calibri"/>
        <family val="2"/>
        <scheme val="minor"/>
      </rPr>
      <t>Performance</t>
    </r>
    <r>
      <rPr>
        <sz val="11"/>
        <color theme="1"/>
        <rFont val="Calibri"/>
        <family val="2"/>
        <scheme val="minor"/>
      </rPr>
      <t>evaluates how efficiently the health center is performing their PCMH processes considering the costs incurred by the health center.  PCMH is a new way of delivering care that requires practitioners and staff to complete activities beyond their job functions or to execute some of the same tasks in a different way.  Since fee-for-service payments are still the most popular payment methodology, health centers usually do not receive reimbursement for these additional activies and the extra time it takes to complete them.  Thus, PCMH can be costly to health centers, particuarly for those that perform these activities inefficiently.  We believe that an important part of sustaining the PCMH model is ensuring that the health center can stay financially sound and continue to have the resources available to maintain these activities.  
O</t>
    </r>
    <r>
      <rPr>
        <b/>
        <i/>
        <sz val="11"/>
        <color theme="1"/>
        <rFont val="Calibri"/>
        <family val="2"/>
        <scheme val="minor"/>
      </rPr>
      <t xml:space="preserve">utcomes </t>
    </r>
    <r>
      <rPr>
        <sz val="11"/>
        <color theme="1"/>
        <rFont val="Calibri"/>
        <family val="2"/>
        <scheme val="minor"/>
      </rPr>
      <t xml:space="preserve">looks at whether the health center is making improvements in the preventive and clincial measures identified in its PCMH submission as well as patient experience scores and staff satisfaction scores.  Several studies have provided evidence that the PCMH model improves health outcomes and increases both patient and staff satisfaction.  By looking at these high-level indicators, the health center can see the overall impact of their PCMH activities on its patients and staff and can identify areas to target for improvement. 
</t>
    </r>
    <r>
      <rPr>
        <b/>
        <i/>
        <sz val="11"/>
        <color theme="1"/>
        <rFont val="Calibri"/>
        <family val="2"/>
        <scheme val="minor"/>
      </rPr>
      <t>Final Scores</t>
    </r>
    <r>
      <rPr>
        <sz val="11"/>
        <color theme="1"/>
        <rFont val="Calibri"/>
        <family val="2"/>
        <scheme val="minor"/>
      </rPr>
      <t xml:space="preserve">are found in the summary tab of this tool.  This tab combines the health center's scores in each of these areas to provide an overall Sustainability Score.  Although the tool separates measures into three areas, it is the combination of these areas and the way they connect with one another that provides a more complete picture of a health center's level of PCMH sustainability across cost, quality, and population.  
</t>
    </r>
  </si>
  <si>
    <t>Avg. # of minutes it takes search EMR for resources &amp; provide them to patient</t>
  </si>
  <si>
    <t>Factor 2D2</t>
  </si>
  <si>
    <t xml:space="preserve">Implementing and maintaining same day access involves front office staff performing scheduling activities in a different way.  This does not create an extra per patient cost. </t>
  </si>
  <si>
    <t>1A2</t>
  </si>
  <si>
    <t>1A3</t>
  </si>
  <si>
    <t>1A4</t>
  </si>
  <si>
    <t>2D3</t>
  </si>
  <si>
    <t>2D4</t>
  </si>
  <si>
    <t>3C1</t>
  </si>
  <si>
    <t>3C2</t>
  </si>
  <si>
    <t>3C3</t>
  </si>
  <si>
    <t>3C4</t>
  </si>
  <si>
    <t>3C5</t>
  </si>
  <si>
    <t>3C6</t>
  </si>
  <si>
    <t>3C7</t>
  </si>
  <si>
    <t>4A1</t>
  </si>
  <si>
    <t>4A2</t>
  </si>
  <si>
    <t>4A3</t>
  </si>
  <si>
    <t>4A4</t>
  </si>
  <si>
    <t>4A5</t>
  </si>
  <si>
    <t>4A6</t>
  </si>
  <si>
    <t>5B1</t>
  </si>
  <si>
    <t>5B2</t>
  </si>
  <si>
    <t>5B3</t>
  </si>
  <si>
    <t>5B4</t>
  </si>
  <si>
    <t>5B5</t>
  </si>
  <si>
    <t>5B7</t>
  </si>
  <si>
    <t>6C4</t>
  </si>
  <si>
    <t>Factor 5B6 involves demonstrating an EMR capability, not a annual PCMH cost.</t>
  </si>
  <si>
    <t>6C1, 6C2, 6C3</t>
  </si>
  <si>
    <t>6C general cost 1</t>
  </si>
  <si>
    <t>6C general cost 2</t>
  </si>
  <si>
    <t>PCMH Factors in Must Pass Elements</t>
  </si>
  <si>
    <t>Activity 1:</t>
  </si>
  <si>
    <t>Activity 3:</t>
  </si>
  <si>
    <t xml:space="preserve">Element 6C </t>
  </si>
  <si>
    <t xml:space="preserve">General Cost 2: </t>
  </si>
  <si>
    <t xml:space="preserve">General Cost 1: </t>
  </si>
  <si>
    <t>n/a</t>
  </si>
  <si>
    <t>6C1, 6C2, 6C4</t>
  </si>
  <si>
    <t>PCMH Sustainability Toolkit:
Performance</t>
  </si>
  <si>
    <t>Actual PCMH Budget</t>
  </si>
  <si>
    <t>Projected PCMH Budget</t>
  </si>
  <si>
    <t>Additional per member payments for PCMH recognition (if applicable)</t>
  </si>
  <si>
    <t xml:space="preserve">9. Does your practice maintain continuity of care activities (either on its own or in conjunction with an external organization) as defined in your medical home submission?  </t>
  </si>
  <si>
    <t xml:space="preserve">10. Does your practice maintain self management activities identified in your medical home submission?  </t>
  </si>
  <si>
    <t xml:space="preserve">11. Does your practice maintain referral activities identified in your medical home submission?  </t>
  </si>
  <si>
    <t xml:space="preserve">12. Does your practice maintain test and referral tracking activities identified in your medical home submission?  </t>
  </si>
  <si>
    <t xml:space="preserve">13. Does your practice continue to collect and use any QI/PI clinical measure data?  </t>
  </si>
  <si>
    <t>Staff</t>
  </si>
  <si>
    <t>Annual salary</t>
  </si>
  <si>
    <t>Avg. revenue per visit (total patient revenue/total # of patients)</t>
  </si>
  <si>
    <t>Lost revenue per month</t>
  </si>
  <si>
    <t>Lost revenue per year</t>
  </si>
  <si>
    <t xml:space="preserve">Activity 3: </t>
  </si>
  <si>
    <t xml:space="preserve">Activity 4: </t>
  </si>
  <si>
    <t xml:space="preserve"># of hours during normal business hours for activity per month </t>
  </si>
  <si>
    <t xml:space="preserve">HIT purchased specifically for PCMH </t>
  </si>
  <si>
    <t>Total HIT costs</t>
  </si>
  <si>
    <t>Factors 6C1, 6C2, 6C3</t>
  </si>
  <si>
    <t xml:space="preserve">Activity 5: </t>
  </si>
  <si>
    <t>Factors 6C4</t>
  </si>
  <si>
    <t xml:space="preserve">PCMH Sustainability Toolkit:
Performance
</t>
  </si>
  <si>
    <t>Avg. # of minutes spent on patient education</t>
  </si>
  <si>
    <t>Factor 4A1</t>
  </si>
  <si>
    <t>Factor 4A2</t>
  </si>
  <si>
    <t>Factor 4A3</t>
  </si>
  <si>
    <t>Avg. # of minutes to develop &amp; document self mgt goals</t>
  </si>
  <si>
    <t>Factor 4A4</t>
  </si>
  <si>
    <r>
      <t>Avg. # of minutes</t>
    </r>
    <r>
      <rPr>
        <b/>
        <sz val="11"/>
        <color indexed="8"/>
        <rFont val="Calibri"/>
        <family val="2"/>
      </rPr>
      <t xml:space="preserve"> to assess &amp; document self-mgt abilities</t>
    </r>
  </si>
  <si>
    <t>Factor 4A5</t>
  </si>
  <si>
    <t>Factor 4A6</t>
  </si>
  <si>
    <r>
      <t>Activity</t>
    </r>
    <r>
      <rPr>
        <b/>
        <sz val="11"/>
        <color indexed="8"/>
        <rFont val="Calibri"/>
        <family val="2"/>
      </rPr>
      <t xml:space="preserve"> 6</t>
    </r>
    <r>
      <rPr>
        <b/>
        <sz val="11"/>
        <color theme="1"/>
        <rFont val="Calibri"/>
        <family val="2"/>
        <scheme val="minor"/>
      </rPr>
      <t xml:space="preserve">: </t>
    </r>
  </si>
  <si>
    <t xml:space="preserve">Avg. # of minutes to counsel a patient </t>
  </si>
  <si>
    <t xml:space="preserve">Inputs </t>
  </si>
  <si>
    <t>Access</t>
  </si>
  <si>
    <t>Continuous Quality Improvement</t>
  </si>
  <si>
    <t>PCMH Sustainability Toolkit:
Outcome</t>
  </si>
  <si>
    <t>Patient Experience Scores:</t>
  </si>
  <si>
    <t>Clincal Measures:</t>
  </si>
  <si>
    <t>Staff Satisfaction Scores or Staff Turnover Rate:</t>
  </si>
  <si>
    <t>Area</t>
  </si>
  <si>
    <t>same</t>
  </si>
  <si>
    <t>worsened</t>
  </si>
  <si>
    <t>Score 1</t>
  </si>
  <si>
    <t>Score 2</t>
  </si>
  <si>
    <t>Sustainabilty Points</t>
  </si>
  <si>
    <t>Sustainability Points</t>
  </si>
  <si>
    <t>PCMH Sustainability Toolkit:
Process</t>
  </si>
  <si>
    <t>PCMH Sustainability Toolkit:
Performance
Date: 5/1/12 - 5/31/12</t>
  </si>
  <si>
    <t>Total Sustainability Points:</t>
  </si>
  <si>
    <t>Question</t>
  </si>
  <si>
    <t>Response</t>
  </si>
  <si>
    <t>Recommendation</t>
  </si>
  <si>
    <r>
      <t>a.</t>
    </r>
    <r>
      <rPr>
        <sz val="7"/>
        <color indexed="8"/>
        <rFont val="Times New Roman"/>
        <family val="1"/>
      </rPr>
      <t xml:space="preserve">       </t>
    </r>
    <r>
      <rPr>
        <sz val="11"/>
        <color theme="1"/>
        <rFont val="Calibri"/>
        <family val="2"/>
        <scheme val="minor"/>
      </rPr>
      <t>Up-to-date problem list</t>
    </r>
  </si>
  <si>
    <r>
      <t>b.</t>
    </r>
    <r>
      <rPr>
        <sz val="7"/>
        <color indexed="8"/>
        <rFont val="Times New Roman"/>
        <family val="1"/>
      </rPr>
      <t xml:space="preserve">      </t>
    </r>
    <r>
      <rPr>
        <sz val="11"/>
        <color theme="1"/>
        <rFont val="Calibri"/>
        <family val="2"/>
        <scheme val="minor"/>
      </rPr>
      <t>Allergies</t>
    </r>
  </si>
  <si>
    <r>
      <t>c.</t>
    </r>
    <r>
      <rPr>
        <sz val="7"/>
        <color indexed="8"/>
        <rFont val="Times New Roman"/>
        <family val="1"/>
      </rPr>
      <t xml:space="preserve">       </t>
    </r>
    <r>
      <rPr>
        <sz val="11"/>
        <color theme="1"/>
        <rFont val="Calibri"/>
        <family val="2"/>
        <scheme val="minor"/>
      </rPr>
      <t>Blood Pressure</t>
    </r>
  </si>
  <si>
    <r>
      <t>d.</t>
    </r>
    <r>
      <rPr>
        <sz val="7"/>
        <color indexed="8"/>
        <rFont val="Times New Roman"/>
        <family val="1"/>
      </rPr>
      <t xml:space="preserve">      </t>
    </r>
    <r>
      <rPr>
        <sz val="11"/>
        <color theme="1"/>
        <rFont val="Calibri"/>
        <family val="2"/>
        <scheme val="minor"/>
      </rPr>
      <t>Height</t>
    </r>
  </si>
  <si>
    <r>
      <t>e.</t>
    </r>
    <r>
      <rPr>
        <sz val="7"/>
        <color indexed="8"/>
        <rFont val="Times New Roman"/>
        <family val="1"/>
      </rPr>
      <t xml:space="preserve">      </t>
    </r>
    <r>
      <rPr>
        <sz val="11"/>
        <color theme="1"/>
        <rFont val="Calibri"/>
        <family val="2"/>
        <scheme val="minor"/>
      </rPr>
      <t>Weight</t>
    </r>
  </si>
  <si>
    <r>
      <t>f.</t>
    </r>
    <r>
      <rPr>
        <sz val="7"/>
        <color indexed="8"/>
        <rFont val="Times New Roman"/>
        <family val="1"/>
      </rPr>
      <t xml:space="preserve">        </t>
    </r>
    <r>
      <rPr>
        <sz val="11"/>
        <color theme="1"/>
        <rFont val="Calibri"/>
        <family val="2"/>
        <scheme val="minor"/>
      </rPr>
      <t>Calculated BMI</t>
    </r>
  </si>
  <si>
    <r>
      <t>g.</t>
    </r>
    <r>
      <rPr>
        <sz val="7"/>
        <color indexed="8"/>
        <rFont val="Times New Roman"/>
        <family val="1"/>
      </rPr>
      <t xml:space="preserve">       </t>
    </r>
    <r>
      <rPr>
        <sz val="11"/>
        <color theme="1"/>
        <rFont val="Calibri"/>
        <family val="2"/>
        <scheme val="minor"/>
      </rPr>
      <t>Medication list</t>
    </r>
  </si>
  <si>
    <r>
      <t>a.</t>
    </r>
    <r>
      <rPr>
        <sz val="7"/>
        <color indexed="8"/>
        <rFont val="Times New Roman"/>
        <family val="1"/>
      </rPr>
      <t xml:space="preserve">       </t>
    </r>
    <r>
      <rPr>
        <sz val="11"/>
        <color theme="1"/>
        <rFont val="Calibri"/>
        <family val="2"/>
        <scheme val="minor"/>
      </rPr>
      <t>MD/ DO/ PA/NP</t>
    </r>
  </si>
  <si>
    <r>
      <t>b.</t>
    </r>
    <r>
      <rPr>
        <sz val="7"/>
        <color indexed="8"/>
        <rFont val="Times New Roman"/>
        <family val="1"/>
      </rPr>
      <t xml:space="preserve">      </t>
    </r>
    <r>
      <rPr>
        <sz val="11"/>
        <color theme="1"/>
        <rFont val="Calibri"/>
        <family val="2"/>
        <scheme val="minor"/>
      </rPr>
      <t>RN</t>
    </r>
  </si>
  <si>
    <r>
      <t>c.</t>
    </r>
    <r>
      <rPr>
        <sz val="7"/>
        <color indexed="8"/>
        <rFont val="Times New Roman"/>
        <family val="1"/>
      </rPr>
      <t xml:space="preserve">       </t>
    </r>
    <r>
      <rPr>
        <sz val="11"/>
        <color theme="1"/>
        <rFont val="Calibri"/>
        <family val="2"/>
        <scheme val="minor"/>
      </rPr>
      <t>LPN</t>
    </r>
  </si>
  <si>
    <r>
      <t>d.</t>
    </r>
    <r>
      <rPr>
        <sz val="7"/>
        <color indexed="8"/>
        <rFont val="Times New Roman"/>
        <family val="1"/>
      </rPr>
      <t xml:space="preserve">      </t>
    </r>
    <r>
      <rPr>
        <sz val="11"/>
        <color theme="1"/>
        <rFont val="Calibri"/>
        <family val="2"/>
        <scheme val="minor"/>
      </rPr>
      <t>MA</t>
    </r>
  </si>
  <si>
    <r>
      <t>e.</t>
    </r>
    <r>
      <rPr>
        <sz val="7"/>
        <color indexed="8"/>
        <rFont val="Times New Roman"/>
        <family val="1"/>
      </rPr>
      <t xml:space="preserve">      </t>
    </r>
    <r>
      <rPr>
        <sz val="11"/>
        <color theme="1"/>
        <rFont val="Calibri"/>
        <family val="2"/>
        <scheme val="minor"/>
      </rPr>
      <t>Clerical Support/ Referral Clerk/ Front Desk Staff</t>
    </r>
  </si>
  <si>
    <t xml:space="preserve">1. Does your practice review your medical home standards/ policies on patient access at least annually?  </t>
  </si>
  <si>
    <t xml:space="preserve">2. Does your practice maintain a process for performing patient experience surveys at least annually?  </t>
  </si>
  <si>
    <t xml:space="preserve">e.    Preferred Language </t>
  </si>
  <si>
    <r>
      <rPr>
        <sz val="11"/>
        <color indexed="8"/>
        <rFont val="Times New Roman"/>
        <family val="1"/>
      </rPr>
      <t>4.</t>
    </r>
    <r>
      <rPr>
        <sz val="7"/>
        <color indexed="8"/>
        <rFont val="Times New Roman"/>
        <family val="1"/>
      </rPr>
      <t xml:space="preserve">  </t>
    </r>
    <r>
      <rPr>
        <sz val="11"/>
        <color theme="1"/>
        <rFont val="Calibri"/>
        <family val="2"/>
        <scheme val="minor"/>
      </rPr>
      <t xml:space="preserve"> Do you use an EMR and patient registries to create and use quarterly reports to assess collection for patient:</t>
    </r>
  </si>
  <si>
    <r>
      <t>5.</t>
    </r>
    <r>
      <rPr>
        <sz val="7"/>
        <color indexed="8"/>
        <rFont val="Times New Roman"/>
        <family val="1"/>
      </rPr>
      <t xml:space="preserve">       </t>
    </r>
    <r>
      <rPr>
        <sz val="11"/>
        <color theme="1"/>
        <rFont val="Calibri"/>
        <family val="2"/>
        <scheme val="minor"/>
      </rPr>
      <t xml:space="preserve">Does your practice maintain QI/ PI activities related to the 3 clinically important conditions used in your PCMH submission?  </t>
    </r>
  </si>
  <si>
    <t xml:space="preserve">6. Does your practice maintain population management activities identified in your medical home submission? </t>
  </si>
  <si>
    <t>f.    IT Support</t>
  </si>
  <si>
    <t xml:space="preserve">8. Does your practice maintain Care Management activities defined in your medical home submission?  </t>
  </si>
  <si>
    <t xml:space="preserve">Referral tracking is an effective way to imrpve the timeliness and coordination of care by reconciling  referrals w/ specialists.  </t>
  </si>
  <si>
    <t>Preventive Measures:</t>
  </si>
  <si>
    <r>
      <t xml:space="preserve">Change:
</t>
    </r>
    <r>
      <rPr>
        <b/>
        <sz val="11"/>
        <color theme="1"/>
        <rFont val="Calibri"/>
        <family val="2"/>
        <scheme val="minor"/>
      </rPr>
      <t>*indicate improved, same, or worsened</t>
    </r>
    <r>
      <rPr>
        <b/>
        <u/>
        <sz val="11"/>
        <color theme="1"/>
        <rFont val="Calibri"/>
        <family val="2"/>
        <scheme val="minor"/>
      </rPr>
      <t xml:space="preserve"> </t>
    </r>
  </si>
  <si>
    <t>Patient centered care is one that is responsive to and respectful of patient needs.  Assessing patient experience educates an org. on individual and population satisifaction.  Ongoing quarterly monitoring of PE should be done using a likert scale on patient perceptions.</t>
  </si>
  <si>
    <t xml:space="preserve">The use of patient registries is a basic building block of PCM.  The use of  IT and an EMR makes this process manageable.  </t>
  </si>
  <si>
    <t>Adopting and implementing evidence based medicine is a basic building block of PCMH.  Applying measurable goals help inform the clinic whether their population of identified patients are meeting or exceeding clinical indicators established by the guideline adopted.  Monthly monitoring and qtrly analysis is strongly suggested</t>
  </si>
  <si>
    <r>
      <rPr>
        <sz val="7"/>
        <color theme="1"/>
        <rFont val="Calibri"/>
        <family val="2"/>
        <scheme val="minor"/>
      </rPr>
      <t xml:space="preserve"> </t>
    </r>
    <r>
      <rPr>
        <sz val="11"/>
        <color theme="1"/>
        <rFont val="Calibri"/>
        <family val="2"/>
        <scheme val="minor"/>
      </rPr>
      <t xml:space="preserve">15. Does your practice/organization collect data on financial indicators related to your medical home recognition?  </t>
    </r>
  </si>
  <si>
    <t>d. Annual financial incentives post recognition</t>
  </si>
  <si>
    <r>
      <t>c.</t>
    </r>
    <r>
      <rPr>
        <sz val="7"/>
        <color indexed="8"/>
        <rFont val="Times New Roman"/>
        <family val="1"/>
      </rPr>
      <t> </t>
    </r>
    <r>
      <rPr>
        <sz val="11"/>
        <color theme="1"/>
        <rFont val="Calibri"/>
        <family val="2"/>
        <scheme val="minor"/>
      </rPr>
      <t>Annual operating costs posts recognition</t>
    </r>
  </si>
  <si>
    <r>
      <t>b.</t>
    </r>
    <r>
      <rPr>
        <sz val="7"/>
        <color indexed="8"/>
        <rFont val="Times New Roman"/>
        <family val="1"/>
      </rPr>
      <t xml:space="preserve"> </t>
    </r>
    <r>
      <rPr>
        <sz val="11"/>
        <color theme="1"/>
        <rFont val="Calibri"/>
        <family val="2"/>
        <scheme val="minor"/>
      </rPr>
      <t>Annual operating costs during transformation</t>
    </r>
  </si>
  <si>
    <r>
      <t>a.</t>
    </r>
    <r>
      <rPr>
        <sz val="7"/>
        <color indexed="8"/>
        <rFont val="Times New Roman"/>
        <family val="1"/>
      </rPr>
      <t xml:space="preserve"> </t>
    </r>
    <r>
      <rPr>
        <sz val="11"/>
        <color theme="1"/>
        <rFont val="Calibri"/>
        <family val="2"/>
        <scheme val="minor"/>
      </rPr>
      <t>Annual operating costs prior to recognition</t>
    </r>
  </si>
  <si>
    <t xml:space="preserve">yes </t>
  </si>
  <si>
    <t>no</t>
  </si>
  <si>
    <t>maintain</t>
  </si>
  <si>
    <t>improved</t>
  </si>
  <si>
    <t>reduced or stopped</t>
  </si>
  <si>
    <r>
      <t>a.</t>
    </r>
    <r>
      <rPr>
        <sz val="7"/>
        <color indexed="8"/>
        <rFont val="Times New Roman"/>
        <family val="1"/>
      </rPr>
      <t xml:space="preserve">       </t>
    </r>
    <r>
      <rPr>
        <sz val="11"/>
        <color theme="1"/>
        <rFont val="Calibri"/>
        <family val="2"/>
        <scheme val="minor"/>
      </rPr>
      <t xml:space="preserve">If so, are you using data reports (internally or externally) to assess progress?  </t>
    </r>
  </si>
  <si>
    <t>Recommendation 12</t>
  </si>
  <si>
    <t>Recommendation 13</t>
  </si>
  <si>
    <t>Recommendation 14</t>
  </si>
  <si>
    <t>Recommendation 15</t>
  </si>
  <si>
    <t>Patient Centered Medical Home Sustainability Toolkit</t>
  </si>
  <si>
    <t>Rational</t>
  </si>
  <si>
    <t>Instructions</t>
  </si>
  <si>
    <r>
      <t xml:space="preserve">3. Do you </t>
    </r>
    <r>
      <rPr>
        <b/>
        <sz val="11"/>
        <color theme="1"/>
        <rFont val="Calibri"/>
        <family val="2"/>
        <scheme val="minor"/>
      </rPr>
      <t>create and use</t>
    </r>
    <r>
      <rPr>
        <sz val="11"/>
        <color theme="1"/>
        <rFont val="Calibri"/>
        <family val="2"/>
        <scheme val="minor"/>
      </rPr>
      <t xml:space="preserve"> quarterly reports from an EMR to assess collection for patient demographic data:</t>
    </r>
  </si>
  <si>
    <r>
      <t>a.</t>
    </r>
    <r>
      <rPr>
        <sz val="11"/>
        <color indexed="8"/>
        <rFont val="Times New Roman"/>
        <family val="1"/>
      </rPr>
      <t xml:space="preserve">       </t>
    </r>
    <r>
      <rPr>
        <sz val="11"/>
        <color theme="1"/>
        <rFont val="Calibri"/>
        <family val="2"/>
        <scheme val="minor"/>
      </rPr>
      <t>Date of Birth</t>
    </r>
  </si>
  <si>
    <r>
      <t>b.</t>
    </r>
    <r>
      <rPr>
        <sz val="11"/>
        <color indexed="8"/>
        <rFont val="Times New Roman"/>
        <family val="1"/>
      </rPr>
      <t xml:space="preserve">      </t>
    </r>
    <r>
      <rPr>
        <sz val="11"/>
        <color theme="1"/>
        <rFont val="Calibri"/>
        <family val="2"/>
        <scheme val="minor"/>
      </rPr>
      <t>Gender</t>
    </r>
  </si>
  <si>
    <r>
      <t>c.</t>
    </r>
    <r>
      <rPr>
        <sz val="11"/>
        <color indexed="8"/>
        <rFont val="Times New Roman"/>
        <family val="1"/>
      </rPr>
      <t xml:space="preserve">       </t>
    </r>
    <r>
      <rPr>
        <sz val="11"/>
        <color theme="1"/>
        <rFont val="Calibri"/>
        <family val="2"/>
        <scheme val="minor"/>
      </rPr>
      <t>Race</t>
    </r>
  </si>
  <si>
    <r>
      <t>d.</t>
    </r>
    <r>
      <rPr>
        <sz val="11"/>
        <color indexed="8"/>
        <rFont val="Times New Roman"/>
        <family val="1"/>
      </rPr>
      <t xml:space="preserve">      </t>
    </r>
    <r>
      <rPr>
        <sz val="11"/>
        <color theme="1"/>
        <rFont val="Calibri"/>
        <family val="2"/>
        <scheme val="minor"/>
      </rPr>
      <t>Ethnicity</t>
    </r>
  </si>
  <si>
    <t xml:space="preserve">Having a defined Care Management Program is a critical component of PCMH.  An intergrated coordinated health care delivery service improves patient health care outcomes and improves patient experience.  </t>
  </si>
  <si>
    <t xml:space="preserve">Ongoing data aggregation of patient demographics can educate a facility on nuances of technology.  Testing the system, verifying data integrity are very important steps to maintain current and accurate demographic information.  A clinic  should run monthly reports and assess the data trueness.  </t>
  </si>
  <si>
    <t xml:space="preserve">PCMH suggests that physiscians are responsible for directing and coordinating patient care, however managing patient care is usually a team effort that involves all members of the practice.  Having shared resposibilities is a key component in a well organizedmedical home  practice.  </t>
  </si>
  <si>
    <t xml:space="preserve">Anticipating the need for external facility care is a proactive approach to care continuity and care transitions.  Whether the external facility is a hospital or nursing home, non urgent care transitions should include contacting  facilties to provide or share clinical information, assisting patient/ families to gather appropriate documentation transitioning from or to the facility. </t>
  </si>
  <si>
    <t>Patient self management support from their PCP engages patients in becoming more accountable for their care.  PCP's can support this process by educating patients on disease specific clinical goals and provide patients/ families w/ current  disease specific  self management programs or classess.  The practice team should record and follow-up with both the patients and internally on self management support activities</t>
  </si>
  <si>
    <t>Avg. time to write a response in minutes</t>
    <phoneticPr fontId="15" type="noConversion"/>
  </si>
  <si>
    <r>
      <t xml:space="preserve">Cost per </t>
    </r>
    <r>
      <rPr>
        <b/>
        <sz val="11"/>
        <color indexed="8"/>
        <rFont val="Calibri"/>
        <family val="2"/>
      </rPr>
      <t>patient call</t>
    </r>
    <phoneticPr fontId="15" type="noConversion"/>
  </si>
  <si>
    <r>
      <t>Cost per patient</t>
    </r>
    <r>
      <rPr>
        <b/>
        <sz val="11"/>
        <color indexed="8"/>
        <rFont val="Calibri"/>
        <family val="2"/>
      </rPr>
      <t xml:space="preserve"> message</t>
    </r>
    <phoneticPr fontId="15" type="noConversion"/>
  </si>
  <si>
    <r>
      <t xml:space="preserve">Factor </t>
    </r>
    <r>
      <rPr>
        <b/>
        <sz val="11"/>
        <color indexed="8"/>
        <rFont val="Calibri"/>
        <family val="2"/>
      </rPr>
      <t>1A</t>
    </r>
    <r>
      <rPr>
        <b/>
        <sz val="11"/>
        <color theme="1"/>
        <rFont val="Calibri"/>
        <family val="2"/>
        <scheme val="minor"/>
      </rPr>
      <t>3</t>
    </r>
    <phoneticPr fontId="15" type="noConversion"/>
  </si>
  <si>
    <r>
      <t xml:space="preserve">Factor </t>
    </r>
    <r>
      <rPr>
        <b/>
        <sz val="11"/>
        <color indexed="8"/>
        <rFont val="Calibri"/>
        <family val="2"/>
      </rPr>
      <t>1A</t>
    </r>
    <r>
      <rPr>
        <b/>
        <sz val="11"/>
        <color theme="1"/>
        <rFont val="Calibri"/>
        <family val="2"/>
        <scheme val="minor"/>
      </rPr>
      <t>4</t>
    </r>
    <phoneticPr fontId="15" type="noConversion"/>
  </si>
  <si>
    <t>PCMH Budget</t>
  </si>
  <si>
    <t>PCMH Activity</t>
  </si>
  <si>
    <t>Avg. # of minutes per call</t>
  </si>
  <si>
    <t>Total time for activity (minutes)</t>
  </si>
  <si>
    <t>Total time for activity (hours)</t>
  </si>
  <si>
    <t>Hours for activity</t>
  </si>
  <si>
    <t>Total activity cost</t>
  </si>
  <si>
    <t>Staff responsible</t>
  </si>
  <si>
    <t>2D1</t>
  </si>
  <si>
    <t>Cost</t>
  </si>
  <si>
    <t>Cost per patient</t>
  </si>
  <si>
    <t xml:space="preserve">Activity 2: </t>
  </si>
  <si>
    <t>2D2</t>
  </si>
  <si>
    <t>Cost/patient</t>
  </si>
  <si>
    <t>Total actvity cost</t>
  </si>
  <si>
    <t>Population Management</t>
  </si>
  <si>
    <t>Factor 2D1</t>
  </si>
  <si>
    <t>Factor 2D4</t>
  </si>
  <si>
    <t>Factor 2D3</t>
  </si>
  <si>
    <t xml:space="preserve">Activity: </t>
  </si>
  <si>
    <t>Activity:</t>
  </si>
  <si>
    <t xml:space="preserve">Activity 1: </t>
  </si>
  <si>
    <t>Avg. # of minutes it takes to reconcile a patient chart</t>
  </si>
  <si>
    <t>Avg. # of minutes it takes to discuss care plan with patient</t>
  </si>
  <si>
    <t>Avg. # of minutes it takes to assess patient barriers</t>
  </si>
  <si>
    <t>Inputs</t>
  </si>
  <si>
    <t>Avg. # of minutes it takes to assess &amp; refer patients for add'l CM support</t>
  </si>
  <si>
    <t>Factor 3C1</t>
  </si>
  <si>
    <t>Factor 3C4</t>
  </si>
  <si>
    <t>Factor 3C2</t>
  </si>
  <si>
    <t>Care Management</t>
    <phoneticPr fontId="15" type="noConversion"/>
  </si>
  <si>
    <r>
      <t xml:space="preserve">Factor </t>
    </r>
    <r>
      <rPr>
        <b/>
        <sz val="11"/>
        <color indexed="8"/>
        <rFont val="Calibri"/>
        <family val="2"/>
      </rPr>
      <t>1A1</t>
    </r>
    <phoneticPr fontId="15" type="noConversion"/>
  </si>
  <si>
    <t>Reached</t>
  </si>
  <si>
    <t xml:space="preserve">Not reached </t>
  </si>
  <si>
    <t>Primary Care Development Corporation</t>
  </si>
  <si>
    <r>
      <t xml:space="preserve">Avg. # of minutes </t>
    </r>
    <r>
      <rPr>
        <b/>
        <sz val="11"/>
        <color indexed="8"/>
        <rFont val="Calibri"/>
        <family val="2"/>
      </rPr>
      <t>to send info to specialist</t>
    </r>
    <phoneticPr fontId="15" type="noConversion"/>
  </si>
  <si>
    <t>Factor 5B2</t>
    <phoneticPr fontId="15" type="noConversion"/>
  </si>
  <si>
    <r>
      <t>Avg. # of minutes</t>
    </r>
    <r>
      <rPr>
        <b/>
        <sz val="11"/>
        <color indexed="8"/>
        <rFont val="Calibri"/>
        <family val="2"/>
      </rPr>
      <t xml:space="preserve"> it take to completely track a referral</t>
    </r>
    <phoneticPr fontId="15" type="noConversion"/>
  </si>
  <si>
    <t>Factor 5B3</t>
    <phoneticPr fontId="15" type="noConversion"/>
  </si>
  <si>
    <r>
      <t>Avg. # of minutes</t>
    </r>
    <r>
      <rPr>
        <b/>
        <sz val="11"/>
        <color indexed="8"/>
        <rFont val="Calibri"/>
        <family val="2"/>
      </rPr>
      <t xml:space="preserve"> to obtain a specialist report</t>
    </r>
    <phoneticPr fontId="15" type="noConversion"/>
  </si>
  <si>
    <t>Factor 5B4</t>
    <phoneticPr fontId="15" type="noConversion"/>
  </si>
  <si>
    <t># of co-managed medical records</t>
    <phoneticPr fontId="15" type="noConversion"/>
  </si>
  <si>
    <r>
      <t>Avg. # of minutes</t>
    </r>
    <r>
      <rPr>
        <b/>
        <sz val="11"/>
        <color indexed="8"/>
        <rFont val="Calibri"/>
        <family val="2"/>
      </rPr>
      <t xml:space="preserve"> to establish &amp; document agreement</t>
    </r>
    <phoneticPr fontId="15" type="noConversion"/>
  </si>
  <si>
    <t>Factor 5B5</t>
    <phoneticPr fontId="15" type="noConversion"/>
  </si>
  <si>
    <r>
      <t xml:space="preserve">Avg. # of minutes </t>
    </r>
    <r>
      <rPr>
        <b/>
        <sz val="11"/>
        <color indexed="8"/>
        <rFont val="Calibri"/>
        <family val="2"/>
      </rPr>
      <t>to follow-up on self referrals</t>
    </r>
    <phoneticPr fontId="15" type="noConversion"/>
  </si>
  <si>
    <r>
      <t xml:space="preserve">Avg. # of minutes </t>
    </r>
    <r>
      <rPr>
        <b/>
        <sz val="11"/>
        <color indexed="8"/>
        <rFont val="Calibri"/>
        <family val="2"/>
      </rPr>
      <t>to document</t>
    </r>
    <phoneticPr fontId="15" type="noConversion"/>
  </si>
  <si>
    <r>
      <t>Activity</t>
    </r>
    <r>
      <rPr>
        <b/>
        <sz val="11"/>
        <color indexed="8"/>
        <rFont val="Calibri"/>
        <family val="2"/>
      </rPr>
      <t xml:space="preserve"> 5</t>
    </r>
    <r>
      <rPr>
        <b/>
        <sz val="11"/>
        <color theme="1"/>
        <rFont val="Calibri"/>
        <family val="2"/>
        <scheme val="minor"/>
      </rPr>
      <t xml:space="preserve">: </t>
    </r>
    <phoneticPr fontId="15" type="noConversion"/>
  </si>
  <si>
    <r>
      <t xml:space="preserve">Avg. # of minutes </t>
    </r>
    <r>
      <rPr>
        <b/>
        <sz val="11"/>
        <color indexed="8"/>
        <rFont val="Calibri"/>
        <family val="2"/>
      </rPr>
      <t>to prepare clinical summary</t>
    </r>
    <phoneticPr fontId="15" type="noConversion"/>
  </si>
  <si>
    <r>
      <t xml:space="preserve">Activity </t>
    </r>
    <r>
      <rPr>
        <b/>
        <sz val="11"/>
        <color indexed="8"/>
        <rFont val="Calibri"/>
        <family val="2"/>
      </rPr>
      <t>3</t>
    </r>
    <r>
      <rPr>
        <b/>
        <sz val="11"/>
        <color theme="1"/>
        <rFont val="Calibri"/>
        <family val="2"/>
        <scheme val="minor"/>
      </rPr>
      <t xml:space="preserve">: </t>
    </r>
    <phoneticPr fontId="15" type="noConversion"/>
  </si>
  <si>
    <r>
      <t xml:space="preserve">Activity </t>
    </r>
    <r>
      <rPr>
        <b/>
        <sz val="11"/>
        <color indexed="8"/>
        <rFont val="Calibri"/>
        <family val="2"/>
      </rPr>
      <t>4</t>
    </r>
    <r>
      <rPr>
        <b/>
        <sz val="11"/>
        <color theme="1"/>
        <rFont val="Calibri"/>
        <family val="2"/>
        <scheme val="minor"/>
      </rPr>
      <t xml:space="preserve">: </t>
    </r>
    <phoneticPr fontId="15" type="noConversion"/>
  </si>
  <si>
    <r>
      <t xml:space="preserve">Activity </t>
    </r>
    <r>
      <rPr>
        <b/>
        <sz val="11"/>
        <color indexed="8"/>
        <rFont val="Calibri"/>
        <family val="2"/>
      </rPr>
      <t>6</t>
    </r>
    <r>
      <rPr>
        <b/>
        <sz val="11"/>
        <color theme="1"/>
        <rFont val="Calibri"/>
        <family val="2"/>
        <scheme val="minor"/>
      </rPr>
      <t xml:space="preserve">: </t>
    </r>
    <phoneticPr fontId="15" type="noConversion"/>
  </si>
  <si>
    <r>
      <t>Avg. # of minutes</t>
    </r>
    <r>
      <rPr>
        <b/>
        <sz val="11"/>
        <color indexed="8"/>
        <rFont val="Calibri"/>
        <family val="2"/>
      </rPr>
      <t xml:space="preserve"> to produce a written care plan</t>
    </r>
    <phoneticPr fontId="15" type="noConversion"/>
  </si>
  <si>
    <r>
      <t xml:space="preserve">Activity </t>
    </r>
    <r>
      <rPr>
        <b/>
        <sz val="11"/>
        <color indexed="8"/>
        <rFont val="Calibri"/>
        <family val="2"/>
      </rPr>
      <t>7</t>
    </r>
    <r>
      <rPr>
        <b/>
        <sz val="11"/>
        <color theme="1"/>
        <rFont val="Calibri"/>
        <family val="2"/>
        <scheme val="minor"/>
      </rPr>
      <t xml:space="preserve">: </t>
    </r>
    <phoneticPr fontId="15" type="noConversion"/>
  </si>
  <si>
    <t>Avg. minute per follow-up phone call</t>
    <phoneticPr fontId="15" type="noConversion"/>
  </si>
  <si>
    <t>Factor 3C3</t>
    <phoneticPr fontId="15" type="noConversion"/>
  </si>
  <si>
    <t>Factor 3C5</t>
    <phoneticPr fontId="15" type="noConversion"/>
  </si>
  <si>
    <t>Factor 3C6</t>
    <phoneticPr fontId="15" type="noConversion"/>
  </si>
  <si>
    <t>Factor 3C7</t>
    <phoneticPr fontId="15" type="noConversion"/>
  </si>
  <si>
    <t>Referral Tracking &amp; Follow-Up</t>
    <phoneticPr fontId="15" type="noConversion"/>
  </si>
  <si>
    <t>Factor 5B1</t>
    <phoneticPr fontId="15" type="noConversion"/>
  </si>
  <si>
    <r>
      <t>Factor</t>
    </r>
    <r>
      <rPr>
        <b/>
        <sz val="11"/>
        <color indexed="8"/>
        <rFont val="Calibri"/>
        <family val="2"/>
      </rPr>
      <t xml:space="preserve"> </t>
    </r>
    <r>
      <rPr>
        <b/>
        <sz val="11"/>
        <color theme="1"/>
        <rFont val="Calibri"/>
        <family val="2"/>
        <scheme val="minor"/>
      </rPr>
      <t>1</t>
    </r>
    <r>
      <rPr>
        <b/>
        <sz val="11"/>
        <color indexed="8"/>
        <rFont val="Calibri"/>
        <family val="2"/>
      </rPr>
      <t>A2</t>
    </r>
    <phoneticPr fontId="15" type="noConversion"/>
  </si>
  <si>
    <r>
      <t>7.</t>
    </r>
    <r>
      <rPr>
        <sz val="7"/>
        <color indexed="8"/>
        <rFont val="Times New Roman"/>
        <family val="1"/>
      </rPr>
      <t xml:space="preserve">       </t>
    </r>
    <r>
      <rPr>
        <sz val="11"/>
        <color theme="1"/>
        <rFont val="Calibri"/>
        <family val="2"/>
        <scheme val="minor"/>
      </rPr>
      <t>Does your practice maintain the care team structure and roles identified in your medical home submission of Care Team Members?  (check all that apply below)</t>
    </r>
  </si>
  <si>
    <t>14. Does your practice survey staff to determine employee satisfaction post recognition? (question not scored)</t>
  </si>
  <si>
    <t>Sustainability Scores</t>
  </si>
  <si>
    <t>Section</t>
  </si>
  <si>
    <t>Total Points:</t>
  </si>
  <si>
    <t>Process</t>
  </si>
  <si>
    <t>Performance</t>
  </si>
  <si>
    <t>Outcome</t>
  </si>
  <si>
    <t>Overall Sustainability Score:</t>
  </si>
  <si>
    <t>Total Sustainability Score:</t>
  </si>
  <si>
    <t>Average hourly wage</t>
  </si>
  <si>
    <r>
      <rPr>
        <b/>
        <sz val="11"/>
        <color theme="1"/>
        <rFont val="Calibri"/>
        <family val="2"/>
        <scheme val="minor"/>
      </rPr>
      <t xml:space="preserve">This tool contains 9 sheets of data entry that encompass three sections: Process, Performance, and Outcomes.  Please follow the steps outlined below to use this tool. </t>
    </r>
    <r>
      <rPr>
        <b/>
        <u/>
        <sz val="11"/>
        <color theme="1"/>
        <rFont val="Calibri"/>
        <family val="2"/>
        <scheme val="minor"/>
      </rPr>
      <t xml:space="preserve">
Process </t>
    </r>
    <r>
      <rPr>
        <sz val="11"/>
        <color theme="1"/>
        <rFont val="Calibri"/>
        <family val="2"/>
        <scheme val="minor"/>
      </rPr>
      <t xml:space="preserve">
Step 1: Answering questions 
a. Choose an answer that best describes the health center's efforts from the drop-down list associated with each question
b. If it is indicated that a process is not occurring or is not being maintained, a recommendation will appear to guide the user on how to improve that particular PCMH process.
</t>
    </r>
    <r>
      <rPr>
        <b/>
        <sz val="11"/>
        <color theme="1"/>
        <rFont val="Calibri"/>
        <family val="2"/>
        <scheme val="minor"/>
      </rPr>
      <t>Scoring</t>
    </r>
    <r>
      <rPr>
        <sz val="11"/>
        <color theme="1"/>
        <rFont val="Calibri"/>
        <family val="2"/>
        <scheme val="minor"/>
      </rPr>
      <t xml:space="preserve">
a. Sustainability Points are earned based on the level that each activity is being maintained by the health center.
b. Each question is weighted based on its level of difficulty to implement, with more challenging PCMH activities earning more points if they are maintained by the health center.
c. The health center will receive an overall score for this section.
--------------------------------------------------------------------------------------------------------------------------------------------------------------------
</t>
    </r>
    <r>
      <rPr>
        <b/>
        <u/>
        <sz val="11"/>
        <color theme="1"/>
        <rFont val="Calibri"/>
        <family val="2"/>
        <scheme val="minor"/>
      </rPr>
      <t>Performance:</t>
    </r>
    <r>
      <rPr>
        <sz val="11"/>
        <color theme="1"/>
        <rFont val="Calibri"/>
        <family val="2"/>
        <scheme val="minor"/>
      </rPr>
      <t xml:space="preserve"> 
Step1: identify the main activity the health center has implemented to meet each factor in the Must Pass element
Step 2: enter the pieces of information highlighted in orange
Note: Data will likely need to be collected from multiple sources in your organization, such as from the finance department, human resources, the practice management system, and quality improvement data. Staff will also need to be asked how long on average do they spend on a certain activity.   For activities performed by multiple staff members, average their hourly salaries and enter this number into the appropriate cell. 
Step 3: Repeat steps 1 &amp; 2 for each of the 6 Must Pass elements
Step 4: Go to the “Performance-Budget” tab
Step 5: Enter in the following information if it exists at your health center: 
a. Health center’s budgeted amount for its PCMH program 
b. Any additional funds you are receiving from payers as part of your recognition in the light blue box below the main chart  
Step 6: Using the drop-down list in the dark blue box at the bottom of the sheet, indicate if you are currently maintaining the 6 Must Pass elements.  
</t>
    </r>
    <r>
      <rPr>
        <b/>
        <sz val="11"/>
        <color theme="1"/>
        <rFont val="Calibri"/>
        <family val="2"/>
        <scheme val="minor"/>
      </rPr>
      <t>Scoring:</t>
    </r>
    <r>
      <rPr>
        <sz val="11"/>
        <color theme="1"/>
        <rFont val="Calibri"/>
        <family val="2"/>
        <scheme val="minor"/>
      </rPr>
      <t xml:space="preserve">
a. Scoring is based on whether the 6 Must Pass elements are being sustained.  Like with NCQA recognition, if one of these Must Pass elements is not being met, no credit are awarded.  
b. Scoring is not based on your financial performance, because its impact on sustainability level will be different for each health center.  This section is to provide the user insight into the costs of PCMH to the health center and opportunities to improve the efficiency of PCMH operations.  A lower cost per patient indicates a better cost-efficiency.  
--------------------------------------------------------------------------------------------------------------------------------------------------------------------
</t>
    </r>
    <r>
      <rPr>
        <b/>
        <u/>
        <sz val="11"/>
        <color theme="1"/>
        <rFont val="Calibri"/>
        <family val="2"/>
        <scheme val="minor"/>
      </rPr>
      <t>Outcome:</t>
    </r>
    <r>
      <rPr>
        <sz val="11"/>
        <color theme="1"/>
        <rFont val="Calibri"/>
        <family val="2"/>
        <scheme val="minor"/>
      </rPr>
      <t xml:space="preserve">
Step 1: decide on a time interval between the values for these measures (i.e. 3 months, 6 months, 1 year, etc.)
Step 2: Enter patient experience data over indicated time interval (“Score 1” and “Score 2”)
Step 3: indicate the preventive and clinical measures the health center identified in its PCMH submission
Step 4: enter in the first value (“Score 1”) for each measure
Step 5: enter the second value (“Score 2”) for each measure
Step 6: Enter staff satisfaction or staff turnover rate over indicated time interval
Step 7: indicate whether the value improved, worsened, or stayed the same between Score 1 and Score 2
</t>
    </r>
    <r>
      <rPr>
        <b/>
        <sz val="11"/>
        <color theme="1"/>
        <rFont val="Calibri"/>
        <family val="2"/>
        <scheme val="minor"/>
      </rPr>
      <t>Scoring:</t>
    </r>
    <r>
      <rPr>
        <sz val="11"/>
        <color theme="1"/>
        <rFont val="Calibri"/>
        <family val="2"/>
        <scheme val="minor"/>
      </rPr>
      <t xml:space="preserve">
a. A measure that improves over time earns 1 point
b. A measure that stays the same over time earns 0 points
c. A measure that worsens over time earns -1 point
----------------------------------------------------------------------------------------------------------------------------------------------------------------</t>
    </r>
    <r>
      <rPr>
        <b/>
        <u/>
        <sz val="11"/>
        <color theme="1"/>
        <rFont val="Calibri"/>
        <family val="2"/>
        <scheme val="minor"/>
      </rPr>
      <t xml:space="preserve">Final Score: </t>
    </r>
    <r>
      <rPr>
        <sz val="11"/>
        <color theme="1"/>
        <rFont val="Calibri"/>
        <family val="2"/>
        <scheme val="minor"/>
      </rPr>
      <t xml:space="preserve"> PCDC will provide a final sustainability score to health centers that complete the tool and send the completed version to PCDC. 
</t>
    </r>
  </si>
  <si>
    <t>5                   10</t>
  </si>
  <si>
    <t>15               20</t>
  </si>
  <si>
    <t xml:space="preserve"> not sustaining                        </t>
  </si>
  <si>
    <t xml:space="preserve">                                sustaining </t>
  </si>
  <si>
    <t>Policy review and revision should be done at least annually.  A policy team should review patient experience data on patient access to assess if the clinic's policies address and meet the standard of service established by the organization.</t>
  </si>
  <si>
    <t>Score for Section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</si>
</sst>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_(&quot;$&quot;* #,##0_);_(&quot;$&quot;* \(#,##0\);_(&quot;$&quot;* &quot;-&quot;??_);_(@_)"/>
  </numFmts>
  <fonts count="2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7"/>
      <color indexed="8"/>
      <name val="Times New Roman"/>
      <family val="1"/>
    </font>
    <font>
      <sz val="11"/>
      <color indexed="8"/>
      <name val="Times New Roman"/>
      <family val="1"/>
    </font>
    <font>
      <sz val="7"/>
      <color theme="1"/>
      <name val="Calibri"/>
      <family val="2"/>
      <scheme val="minor"/>
    </font>
    <font>
      <b/>
      <u/>
      <sz val="11"/>
      <color theme="1"/>
      <name val="Calibri"/>
      <family val="2"/>
      <scheme val="minor"/>
    </font>
    <font>
      <b/>
      <sz val="12"/>
      <color theme="0"/>
      <name val="Calibri"/>
      <family val="2"/>
      <scheme val="minor"/>
    </font>
    <font>
      <b/>
      <sz val="14"/>
      <color theme="0"/>
      <name val="Calibri"/>
      <family val="2"/>
      <scheme val="minor"/>
    </font>
    <font>
      <i/>
      <sz val="11"/>
      <color theme="1"/>
      <name val="Calibri"/>
      <family val="2"/>
      <scheme val="minor"/>
    </font>
    <font>
      <i/>
      <sz val="14"/>
      <color theme="1"/>
      <name val="Calibri"/>
      <family val="2"/>
      <scheme val="minor"/>
    </font>
    <font>
      <b/>
      <i/>
      <sz val="11"/>
      <color theme="1"/>
      <name val="Calibri"/>
      <family val="2"/>
      <scheme val="minor"/>
    </font>
    <font>
      <b/>
      <sz val="16"/>
      <color theme="0"/>
      <name val="Calibri"/>
      <family val="2"/>
      <scheme val="minor"/>
    </font>
    <font>
      <b/>
      <i/>
      <sz val="14"/>
      <color theme="1"/>
      <name val="Calibri"/>
      <family val="2"/>
      <scheme val="minor"/>
    </font>
    <font>
      <sz val="8"/>
      <name val="Verdana"/>
      <family val="2"/>
    </font>
    <font>
      <sz val="11"/>
      <color indexed="8"/>
      <name val="Calibri"/>
      <family val="2"/>
    </font>
    <font>
      <b/>
      <sz val="14"/>
      <color indexed="9"/>
      <name val="Calibri"/>
      <family val="2"/>
    </font>
    <font>
      <b/>
      <sz val="11"/>
      <color indexed="8"/>
      <name val="Calibri"/>
      <family val="2"/>
    </font>
    <font>
      <b/>
      <sz val="10"/>
      <color indexed="8"/>
      <name val="Calibri"/>
      <family val="2"/>
    </font>
    <font>
      <sz val="8"/>
      <color indexed="81"/>
      <name val="Tahoma"/>
      <family val="2"/>
    </font>
    <font>
      <b/>
      <sz val="8"/>
      <color indexed="81"/>
      <name val="Tahoma"/>
      <family val="2"/>
    </font>
    <font>
      <sz val="11"/>
      <color rgb="FFFF0000"/>
      <name val="Calibri"/>
      <family val="2"/>
      <scheme val="minor"/>
    </font>
    <font>
      <sz val="8"/>
      <color theme="1"/>
      <name val="Calibri"/>
      <family val="2"/>
      <scheme val="minor"/>
    </font>
  </fonts>
  <fills count="19">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3" tint="-0.249977111117893"/>
        <bgColor indexed="64"/>
      </patternFill>
    </fill>
    <fill>
      <patternFill patternType="solid">
        <fgColor theme="0"/>
        <bgColor indexed="64"/>
      </patternFill>
    </fill>
    <fill>
      <patternFill patternType="solid">
        <fgColor theme="7" tint="-0.499984740745262"/>
        <bgColor indexed="64"/>
      </patternFill>
    </fill>
    <fill>
      <patternFill patternType="solid">
        <fgColor rgb="FF66FFCC"/>
        <bgColor indexed="64"/>
      </patternFill>
    </fill>
    <fill>
      <patternFill patternType="solid">
        <fgColor rgb="FF009999"/>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0" tint="-0.14999847407452621"/>
        <bgColor indexed="64"/>
      </patternFill>
    </fill>
    <fill>
      <gradientFill>
        <stop position="0">
          <color theme="6" tint="0.80001220740379042"/>
        </stop>
        <stop position="1">
          <color theme="6" tint="-0.25098422193060094"/>
        </stop>
      </gradient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top style="thin">
        <color theme="0"/>
      </top>
      <bottom/>
      <diagonal/>
    </border>
    <border>
      <left style="thin">
        <color indexed="64"/>
      </left>
      <right/>
      <top style="thin">
        <color indexed="64"/>
      </top>
      <bottom/>
      <diagonal/>
    </border>
    <border>
      <left style="thin">
        <color theme="0"/>
      </left>
      <right/>
      <top style="thin">
        <color indexed="64"/>
      </top>
      <bottom style="thin">
        <color theme="0"/>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style="thin">
        <color theme="0"/>
      </top>
      <bottom style="thin">
        <color indexed="64"/>
      </bottom>
      <diagonal/>
    </border>
    <border>
      <left style="thin">
        <color theme="0"/>
      </left>
      <right/>
      <top style="thin">
        <color indexed="64"/>
      </top>
      <bottom/>
      <diagonal/>
    </border>
    <border>
      <left style="thin">
        <color theme="0"/>
      </left>
      <right/>
      <top/>
      <bottom/>
      <diagonal/>
    </border>
    <border>
      <left style="thin">
        <color indexed="64"/>
      </left>
      <right/>
      <top/>
      <bottom/>
      <diagonal/>
    </border>
    <border>
      <left style="thin">
        <color indexed="64"/>
      </left>
      <right/>
      <top/>
      <bottom style="thin">
        <color indexed="64"/>
      </bottom>
      <diagonal/>
    </border>
    <border>
      <left style="thin">
        <color theme="0"/>
      </left>
      <right style="thin">
        <color theme="0"/>
      </right>
      <top style="thin">
        <color theme="0"/>
      </top>
      <bottom style="thin">
        <color theme="0"/>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theme="0"/>
      </top>
      <bottom/>
      <diagonal/>
    </border>
    <border>
      <left style="thin">
        <color theme="0"/>
      </left>
      <right style="thin">
        <color theme="0"/>
      </right>
      <top style="thin">
        <color indexed="64"/>
      </top>
      <bottom style="thin">
        <color theme="0"/>
      </bottom>
      <diagonal/>
    </border>
    <border>
      <left/>
      <right/>
      <top style="thin">
        <color theme="0"/>
      </top>
      <bottom/>
      <diagonal/>
    </border>
    <border>
      <left/>
      <right/>
      <top style="thin">
        <color indexed="64"/>
      </top>
      <bottom/>
      <diagonal/>
    </border>
    <border>
      <left/>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theme="0"/>
      </left>
      <right/>
      <top/>
      <bottom style="thin">
        <color theme="0"/>
      </bottom>
      <diagonal/>
    </border>
    <border>
      <left style="thin">
        <color theme="0"/>
      </left>
      <right/>
      <top/>
      <bottom style="thin">
        <color indexed="64"/>
      </bottom>
      <diagonal/>
    </border>
    <border>
      <left/>
      <right/>
      <top style="thin">
        <color theme="0"/>
      </top>
      <bottom style="thin">
        <color indexed="64"/>
      </bottom>
      <diagonal/>
    </border>
    <border>
      <left/>
      <right/>
      <top/>
      <bottom style="thin">
        <color indexed="64"/>
      </bottom>
      <diagonal/>
    </border>
    <border>
      <left/>
      <right/>
      <top/>
      <bottom style="thin">
        <color theme="0"/>
      </bottom>
      <diagonal/>
    </border>
    <border>
      <left style="thin">
        <color theme="0"/>
      </left>
      <right style="thin">
        <color theme="0"/>
      </right>
      <top/>
      <bottom style="thin">
        <color theme="0"/>
      </bottom>
      <diagonal/>
    </border>
    <border>
      <left/>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right style="thin">
        <color theme="0"/>
      </right>
      <top style="thin">
        <color theme="0"/>
      </top>
      <bottom/>
      <diagonal/>
    </border>
    <border>
      <left/>
      <right style="thin">
        <color theme="0"/>
      </right>
      <top/>
      <bottom/>
      <diagonal/>
    </border>
    <border>
      <left/>
      <right style="thin">
        <color theme="0"/>
      </right>
      <top/>
      <bottom style="thin">
        <color theme="0"/>
      </bottom>
      <diagonal/>
    </border>
    <border>
      <left/>
      <right style="thin">
        <color theme="0"/>
      </right>
      <top style="thin">
        <color indexed="64"/>
      </top>
      <bottom/>
      <diagonal/>
    </border>
    <border>
      <left style="thin">
        <color indexed="64"/>
      </left>
      <right/>
      <top/>
      <bottom style="thin">
        <color theme="0"/>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theme="0"/>
      </right>
      <top style="thin">
        <color theme="0"/>
      </top>
      <bottom style="thin">
        <color indexed="64"/>
      </bottom>
      <diagonal/>
    </border>
    <border>
      <left style="thin">
        <color indexed="64"/>
      </left>
      <right style="thin">
        <color indexed="64"/>
      </right>
      <top style="thin">
        <color theme="0"/>
      </top>
      <bottom/>
      <diagonal/>
    </border>
    <border>
      <left style="thin">
        <color indexed="64"/>
      </left>
      <right/>
      <top/>
      <bottom style="thin">
        <color indexed="9"/>
      </bottom>
      <diagonal/>
    </border>
    <border>
      <left/>
      <right/>
      <top style="thin">
        <color indexed="64"/>
      </top>
      <bottom style="thin">
        <color indexed="9"/>
      </bottom>
      <diagonal/>
    </border>
    <border>
      <left style="thin">
        <color indexed="9"/>
      </left>
      <right/>
      <top style="thin">
        <color indexed="64"/>
      </top>
      <bottom style="thin">
        <color indexed="9"/>
      </bottom>
      <diagonal/>
    </border>
    <border>
      <left style="thin">
        <color indexed="9"/>
      </left>
      <right/>
      <top style="thin">
        <color indexed="9"/>
      </top>
      <bottom style="thin">
        <color indexed="64"/>
      </bottom>
      <diagonal/>
    </border>
    <border>
      <left style="thin">
        <color indexed="9"/>
      </left>
      <right/>
      <top style="thin">
        <color indexed="64"/>
      </top>
      <bottom/>
      <diagonal/>
    </border>
    <border>
      <left style="thin">
        <color indexed="9"/>
      </left>
      <right style="thin">
        <color indexed="9"/>
      </right>
      <top style="thin">
        <color indexed="9"/>
      </top>
      <bottom style="thin">
        <color indexed="64"/>
      </bottom>
      <diagonal/>
    </border>
    <border>
      <left/>
      <right/>
      <top style="thin">
        <color indexed="9"/>
      </top>
      <bottom style="thin">
        <color indexed="64"/>
      </bottom>
      <diagonal/>
    </border>
    <border>
      <left style="thin">
        <color indexed="9"/>
      </left>
      <right/>
      <top/>
      <bottom style="thin">
        <color indexed="64"/>
      </bottom>
      <diagonal/>
    </border>
    <border>
      <left style="thin">
        <color indexed="9"/>
      </left>
      <right style="thin">
        <color indexed="9"/>
      </right>
      <top style="thin">
        <color indexed="64"/>
      </top>
      <bottom/>
      <diagonal/>
    </border>
    <border>
      <left/>
      <right/>
      <top style="thin">
        <color indexed="9"/>
      </top>
      <bottom/>
      <diagonal/>
    </border>
    <border>
      <left style="thin">
        <color indexed="9"/>
      </left>
      <right/>
      <top style="thin">
        <color indexed="9"/>
      </top>
      <bottom style="thin">
        <color theme="0"/>
      </bottom>
      <diagonal/>
    </border>
    <border>
      <left/>
      <right style="thin">
        <color theme="0"/>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thin">
        <color indexed="64"/>
      </right>
      <top/>
      <bottom style="thin">
        <color theme="0"/>
      </bottom>
      <diagonal/>
    </border>
    <border>
      <left style="thin">
        <color theme="0"/>
      </left>
      <right style="thin">
        <color indexed="9"/>
      </right>
      <top style="thin">
        <color theme="0"/>
      </top>
      <bottom style="thin">
        <color indexed="64"/>
      </bottom>
      <diagonal/>
    </border>
    <border>
      <left style="thin">
        <color theme="0"/>
      </left>
      <right style="thin">
        <color indexed="9"/>
      </right>
      <top style="thin">
        <color indexed="64"/>
      </top>
      <bottom style="thin">
        <color theme="0"/>
      </bottom>
      <diagonal/>
    </border>
    <border>
      <left style="thin">
        <color theme="0"/>
      </left>
      <right style="thin">
        <color theme="0"/>
      </right>
      <top/>
      <bottom style="thin">
        <color indexed="64"/>
      </bottom>
      <diagonal/>
    </border>
    <border>
      <left style="thin">
        <color theme="0"/>
      </left>
      <right style="thin">
        <color theme="0"/>
      </right>
      <top style="thin">
        <color indexed="64"/>
      </top>
      <bottom/>
      <diagonal/>
    </border>
    <border>
      <left style="thin">
        <color theme="0"/>
      </left>
      <right/>
      <top style="thin">
        <color indexed="64"/>
      </top>
      <bottom style="thin">
        <color indexed="64"/>
      </bottom>
      <diagonal/>
    </border>
    <border>
      <left style="thin">
        <color theme="0"/>
      </left>
      <right style="thin">
        <color indexed="9"/>
      </right>
      <top/>
      <bottom style="thin">
        <color theme="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30">
    <xf numFmtId="0" fontId="0" fillId="0" borderId="0" xfId="0"/>
    <xf numFmtId="0" fontId="0" fillId="0" borderId="0" xfId="0" applyAlignment="1">
      <alignment wrapText="1"/>
    </xf>
    <xf numFmtId="0" fontId="0" fillId="0" borderId="0" xfId="0" applyAlignment="1">
      <alignment vertical="top" wrapText="1"/>
    </xf>
    <xf numFmtId="0" fontId="3" fillId="0" borderId="0" xfId="0" applyFont="1" applyAlignment="1">
      <alignment horizontal="center" vertical="top"/>
    </xf>
    <xf numFmtId="0" fontId="2" fillId="0" borderId="0" xfId="0" applyFont="1" applyFill="1" applyAlignment="1"/>
    <xf numFmtId="0" fontId="3" fillId="0" borderId="0" xfId="0" applyFont="1" applyFill="1"/>
    <xf numFmtId="0" fontId="0" fillId="0" borderId="0" xfId="0" applyFill="1"/>
    <xf numFmtId="0" fontId="2" fillId="0" borderId="0" xfId="0" applyFont="1" applyFill="1" applyAlignment="1">
      <alignment vertical="top"/>
    </xf>
    <xf numFmtId="0" fontId="0" fillId="5" borderId="0" xfId="0" applyFill="1"/>
    <xf numFmtId="0" fontId="3" fillId="5" borderId="1" xfId="0" applyFont="1" applyFill="1" applyBorder="1"/>
    <xf numFmtId="0" fontId="3" fillId="2" borderId="1" xfId="0" applyFont="1" applyFill="1" applyBorder="1" applyAlignment="1">
      <alignment vertical="top" wrapText="1"/>
    </xf>
    <xf numFmtId="0" fontId="3" fillId="2" borderId="1" xfId="0" applyFont="1" applyFill="1" applyBorder="1"/>
    <xf numFmtId="0" fontId="0" fillId="0" borderId="1" xfId="0" applyBorder="1" applyAlignment="1">
      <alignment vertical="top" wrapText="1"/>
    </xf>
    <xf numFmtId="0" fontId="0" fillId="0" borderId="1" xfId="0" applyBorder="1"/>
    <xf numFmtId="0" fontId="0" fillId="0" borderId="1" xfId="0" applyBorder="1" applyAlignment="1">
      <alignment wrapText="1"/>
    </xf>
    <xf numFmtId="0" fontId="0" fillId="7" borderId="1" xfId="0" applyFill="1" applyBorder="1" applyAlignment="1">
      <alignment vertical="top" wrapText="1"/>
    </xf>
    <xf numFmtId="0" fontId="0" fillId="7" borderId="1" xfId="0" applyFill="1" applyBorder="1"/>
    <xf numFmtId="0" fontId="0" fillId="0" borderId="1" xfId="0" applyBorder="1" applyAlignment="1">
      <alignment horizontal="left" vertical="top" wrapText="1"/>
    </xf>
    <xf numFmtId="0" fontId="3" fillId="0" borderId="1" xfId="0" applyFont="1" applyFill="1" applyBorder="1" applyAlignment="1">
      <alignment wrapText="1"/>
    </xf>
    <xf numFmtId="0" fontId="0" fillId="0" borderId="1" xfId="0" applyFill="1" applyBorder="1"/>
    <xf numFmtId="0" fontId="0" fillId="2" borderId="1" xfId="0" applyFill="1" applyBorder="1"/>
    <xf numFmtId="0" fontId="3" fillId="2" borderId="1" xfId="0" applyFont="1" applyFill="1" applyBorder="1" applyAlignment="1"/>
    <xf numFmtId="0" fontId="7" fillId="9" borderId="1" xfId="0" applyFont="1" applyFill="1" applyBorder="1" applyAlignment="1">
      <alignment horizontal="center" vertical="top"/>
    </xf>
    <xf numFmtId="0" fontId="7" fillId="9" borderId="1" xfId="0" applyFont="1" applyFill="1" applyBorder="1" applyAlignment="1">
      <alignment horizontal="center" vertical="top" wrapText="1"/>
    </xf>
    <xf numFmtId="0" fontId="0" fillId="10" borderId="1" xfId="0" applyFill="1" applyBorder="1"/>
    <xf numFmtId="0" fontId="3" fillId="10" borderId="1" xfId="0" applyFont="1" applyFill="1" applyBorder="1"/>
    <xf numFmtId="0" fontId="0" fillId="10" borderId="1" xfId="0" applyNumberFormat="1" applyFill="1" applyBorder="1" applyAlignment="1">
      <alignment horizontal="left"/>
    </xf>
    <xf numFmtId="0" fontId="0" fillId="10" borderId="1" xfId="0" applyFill="1" applyBorder="1" applyAlignment="1">
      <alignment horizontal="left"/>
    </xf>
    <xf numFmtId="0" fontId="3" fillId="9" borderId="1" xfId="0" applyFont="1" applyFill="1" applyBorder="1" applyAlignment="1">
      <alignment wrapText="1"/>
    </xf>
    <xf numFmtId="0" fontId="0" fillId="10" borderId="1" xfId="0" applyFill="1" applyBorder="1" applyAlignment="1">
      <alignment horizontal="center"/>
    </xf>
    <xf numFmtId="0" fontId="3" fillId="10" borderId="1" xfId="0" applyFont="1" applyFill="1" applyBorder="1" applyAlignment="1">
      <alignment horizontal="center"/>
    </xf>
    <xf numFmtId="0" fontId="3" fillId="9" borderId="1" xfId="0" applyFont="1" applyFill="1" applyBorder="1" applyAlignment="1">
      <alignment horizontal="center"/>
    </xf>
    <xf numFmtId="9" fontId="0" fillId="10" borderId="1" xfId="0" applyNumberFormat="1" applyFill="1" applyBorder="1" applyAlignment="1">
      <alignment horizontal="center"/>
    </xf>
    <xf numFmtId="0" fontId="0" fillId="7" borderId="1" xfId="0" applyFill="1" applyBorder="1" applyAlignment="1">
      <alignment horizontal="left" vertical="top" wrapText="1"/>
    </xf>
    <xf numFmtId="0" fontId="0" fillId="0" borderId="1" xfId="0" applyFont="1" applyBorder="1"/>
    <xf numFmtId="0" fontId="0" fillId="0" borderId="1" xfId="0" applyFont="1" applyBorder="1" applyAlignment="1">
      <alignment wrapText="1"/>
    </xf>
    <xf numFmtId="0" fontId="0" fillId="0" borderId="1" xfId="0" applyFont="1" applyBorder="1" applyAlignment="1">
      <alignment vertical="top" wrapText="1"/>
    </xf>
    <xf numFmtId="0" fontId="3" fillId="0" borderId="1" xfId="0" applyFont="1" applyFill="1" applyBorder="1"/>
    <xf numFmtId="0" fontId="0" fillId="7" borderId="1" xfId="0" applyFont="1" applyFill="1" applyBorder="1" applyAlignment="1">
      <alignment vertical="top" wrapText="1"/>
    </xf>
    <xf numFmtId="0" fontId="0" fillId="0" borderId="1" xfId="0" applyFont="1" applyBorder="1" applyAlignment="1">
      <alignment horizontal="left" vertical="top" wrapText="1"/>
    </xf>
    <xf numFmtId="0" fontId="0" fillId="0" borderId="1" xfId="0" applyFont="1" applyBorder="1" applyAlignment="1">
      <alignment horizontal="left" vertical="center" wrapText="1"/>
    </xf>
    <xf numFmtId="0" fontId="0" fillId="0" borderId="0" xfId="0" applyBorder="1"/>
    <xf numFmtId="0" fontId="0" fillId="0" borderId="11" xfId="0" applyBorder="1"/>
    <xf numFmtId="0" fontId="0" fillId="0" borderId="12" xfId="0" applyBorder="1"/>
    <xf numFmtId="0" fontId="0" fillId="0" borderId="13" xfId="0" applyBorder="1"/>
    <xf numFmtId="0" fontId="0" fillId="0" borderId="15" xfId="0" applyBorder="1"/>
    <xf numFmtId="0" fontId="0" fillId="0" borderId="18" xfId="0" applyBorder="1"/>
    <xf numFmtId="0" fontId="0" fillId="0" borderId="24" xfId="0" applyBorder="1"/>
    <xf numFmtId="0" fontId="0" fillId="0" borderId="27" xfId="0" applyBorder="1"/>
    <xf numFmtId="0" fontId="0" fillId="0" borderId="16" xfId="0" applyBorder="1"/>
    <xf numFmtId="0" fontId="0" fillId="0" borderId="28" xfId="0" applyBorder="1"/>
    <xf numFmtId="0" fontId="0" fillId="2" borderId="1" xfId="0" applyFont="1" applyFill="1" applyBorder="1"/>
    <xf numFmtId="0" fontId="0" fillId="0" borderId="29" xfId="0" applyBorder="1"/>
    <xf numFmtId="0" fontId="0" fillId="0" borderId="30"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14" fillId="0" borderId="30" xfId="0" applyFont="1" applyBorder="1"/>
    <xf numFmtId="0" fontId="14" fillId="0" borderId="0" xfId="0" applyFont="1" applyAlignment="1"/>
    <xf numFmtId="0" fontId="0" fillId="0" borderId="15" xfId="0" applyBorder="1" applyAlignment="1"/>
    <xf numFmtId="0" fontId="0" fillId="0" borderId="28" xfId="0" applyBorder="1" applyAlignment="1"/>
    <xf numFmtId="0" fontId="0" fillId="0" borderId="11" xfId="0" applyBorder="1" applyAlignment="1"/>
    <xf numFmtId="0" fontId="0" fillId="0" borderId="39" xfId="0" applyBorder="1"/>
    <xf numFmtId="0" fontId="11" fillId="0" borderId="24" xfId="0" applyFont="1" applyBorder="1" applyAlignment="1"/>
    <xf numFmtId="0" fontId="11" fillId="0" borderId="27" xfId="0" applyFont="1" applyBorder="1"/>
    <xf numFmtId="0" fontId="0" fillId="0" borderId="37" xfId="0" applyBorder="1"/>
    <xf numFmtId="0" fontId="0" fillId="0" borderId="11" xfId="0" applyBorder="1" applyAlignment="1">
      <alignment vertical="top" wrapText="1"/>
    </xf>
    <xf numFmtId="0" fontId="3" fillId="2" borderId="1" xfId="0" applyFont="1" applyFill="1" applyBorder="1" applyAlignment="1">
      <alignment horizontal="left" vertical="top" wrapText="1"/>
    </xf>
    <xf numFmtId="0" fontId="3" fillId="2" borderId="2" xfId="0" applyFont="1" applyFill="1" applyBorder="1" applyAlignment="1"/>
    <xf numFmtId="44" fontId="0" fillId="0" borderId="1" xfId="0" applyNumberFormat="1" applyFont="1" applyFill="1" applyBorder="1"/>
    <xf numFmtId="0" fontId="3" fillId="2" borderId="1" xfId="0" applyFont="1" applyFill="1" applyBorder="1" applyAlignment="1">
      <alignment vertical="center"/>
    </xf>
    <xf numFmtId="0" fontId="3" fillId="2" borderId="1" xfId="0" applyFont="1" applyFill="1" applyBorder="1" applyAlignment="1">
      <alignment horizontal="center" vertical="center"/>
    </xf>
    <xf numFmtId="0" fontId="3" fillId="0" borderId="0" xfId="0" applyFont="1" applyFill="1" applyBorder="1" applyAlignment="1"/>
    <xf numFmtId="0" fontId="0" fillId="0" borderId="0" xfId="0" applyFont="1" applyFill="1" applyBorder="1" applyAlignment="1"/>
    <xf numFmtId="0" fontId="3" fillId="2" borderId="2" xfId="0" applyFont="1" applyFill="1" applyBorder="1" applyAlignment="1">
      <alignment vertical="top" wrapText="1"/>
    </xf>
    <xf numFmtId="0" fontId="0" fillId="2" borderId="2" xfId="0" applyFont="1" applyFill="1" applyBorder="1"/>
    <xf numFmtId="0" fontId="3" fillId="0" borderId="0" xfId="0" applyFont="1" applyFill="1" applyBorder="1"/>
    <xf numFmtId="0" fontId="0" fillId="0" borderId="0" xfId="0" applyFont="1" applyFill="1" applyBorder="1"/>
    <xf numFmtId="0" fontId="8" fillId="0" borderId="0" xfId="0" applyFont="1" applyFill="1" applyBorder="1" applyAlignment="1">
      <alignment vertical="top" wrapText="1"/>
    </xf>
    <xf numFmtId="0" fontId="9" fillId="0" borderId="0" xfId="0" applyFont="1" applyFill="1" applyBorder="1" applyAlignment="1"/>
    <xf numFmtId="0" fontId="0" fillId="2" borderId="17" xfId="0" applyFont="1" applyFill="1" applyBorder="1"/>
    <xf numFmtId="0" fontId="3" fillId="0" borderId="26" xfId="0" applyFont="1" applyFill="1" applyBorder="1"/>
    <xf numFmtId="0" fontId="0" fillId="0" borderId="44" xfId="0" applyBorder="1"/>
    <xf numFmtId="0" fontId="3" fillId="0" borderId="13" xfId="0" applyFont="1" applyFill="1" applyBorder="1"/>
    <xf numFmtId="44" fontId="0" fillId="0" borderId="13" xfId="0" applyNumberFormat="1" applyFont="1" applyFill="1" applyBorder="1"/>
    <xf numFmtId="44" fontId="0" fillId="0" borderId="10" xfId="0" applyNumberFormat="1" applyFont="1" applyFill="1" applyBorder="1"/>
    <xf numFmtId="0" fontId="3" fillId="0" borderId="10" xfId="0" applyFont="1" applyFill="1" applyBorder="1"/>
    <xf numFmtId="0" fontId="3" fillId="0" borderId="29" xfId="0" applyFont="1" applyFill="1" applyBorder="1"/>
    <xf numFmtId="44" fontId="0" fillId="0" borderId="14" xfId="0" applyNumberFormat="1" applyFont="1" applyFill="1" applyBorder="1"/>
    <xf numFmtId="1" fontId="0" fillId="0" borderId="29" xfId="0" applyNumberFormat="1" applyFont="1" applyFill="1" applyBorder="1" applyAlignment="1">
      <alignment wrapText="1"/>
    </xf>
    <xf numFmtId="44" fontId="0" fillId="0" borderId="23" xfId="0" applyNumberFormat="1" applyFont="1" applyFill="1" applyBorder="1" applyAlignment="1">
      <alignment horizontal="right"/>
    </xf>
    <xf numFmtId="0" fontId="18" fillId="2" borderId="1" xfId="0" applyFont="1" applyFill="1" applyBorder="1" applyAlignment="1">
      <alignment vertical="top" wrapText="1"/>
    </xf>
    <xf numFmtId="0" fontId="18" fillId="2" borderId="1" xfId="0" applyFont="1" applyFill="1" applyBorder="1" applyAlignment="1">
      <alignment horizontal="left" vertical="top" wrapText="1"/>
    </xf>
    <xf numFmtId="0" fontId="3" fillId="0" borderId="47" xfId="0" applyFont="1" applyFill="1" applyBorder="1" applyAlignment="1"/>
    <xf numFmtId="0" fontId="3" fillId="0" borderId="49" xfId="0" applyFont="1" applyFill="1" applyBorder="1" applyAlignment="1"/>
    <xf numFmtId="0" fontId="3" fillId="0" borderId="48" xfId="0" applyFont="1" applyFill="1" applyBorder="1" applyAlignment="1"/>
    <xf numFmtId="0" fontId="3" fillId="0" borderId="51" xfId="0" applyFont="1" applyFill="1" applyBorder="1"/>
    <xf numFmtId="44" fontId="0" fillId="0" borderId="52" xfId="0" applyNumberFormat="1" applyFont="1" applyFill="1" applyBorder="1" applyAlignment="1"/>
    <xf numFmtId="44" fontId="0" fillId="0" borderId="50" xfId="0" applyNumberFormat="1" applyFont="1" applyFill="1" applyBorder="1" applyAlignment="1"/>
    <xf numFmtId="0" fontId="3" fillId="0" borderId="48" xfId="0" applyFont="1" applyFill="1" applyBorder="1" applyAlignment="1">
      <alignment wrapText="1"/>
    </xf>
    <xf numFmtId="0" fontId="3" fillId="0" borderId="53" xfId="0" applyFont="1" applyFill="1" applyBorder="1" applyAlignment="1"/>
    <xf numFmtId="0" fontId="3" fillId="0" borderId="50" xfId="0" applyFont="1" applyFill="1" applyBorder="1"/>
    <xf numFmtId="44" fontId="0" fillId="0" borderId="49" xfId="0" applyNumberFormat="1" applyFont="1" applyFill="1" applyBorder="1" applyAlignment="1"/>
    <xf numFmtId="0" fontId="3" fillId="0" borderId="52" xfId="0" applyFont="1" applyFill="1" applyBorder="1"/>
    <xf numFmtId="44" fontId="0" fillId="0" borderId="54" xfId="0" applyNumberFormat="1" applyFont="1" applyFill="1" applyBorder="1" applyAlignment="1">
      <alignment horizontal="right"/>
    </xf>
    <xf numFmtId="0" fontId="18" fillId="2" borderId="1" xfId="0" applyFont="1" applyFill="1" applyBorder="1" applyAlignment="1">
      <alignment horizontal="center" vertical="center" wrapText="1"/>
    </xf>
    <xf numFmtId="0" fontId="18" fillId="0" borderId="43" xfId="0" applyFont="1" applyBorder="1"/>
    <xf numFmtId="0" fontId="18" fillId="0" borderId="45" xfId="0" applyFont="1" applyBorder="1"/>
    <xf numFmtId="0" fontId="18" fillId="0" borderId="7" xfId="0" applyFont="1" applyBorder="1"/>
    <xf numFmtId="0" fontId="18" fillId="0" borderId="42" xfId="0" applyFont="1" applyBorder="1"/>
    <xf numFmtId="0" fontId="18" fillId="0" borderId="5" xfId="0" applyFont="1" applyBorder="1"/>
    <xf numFmtId="0" fontId="3" fillId="2" borderId="1" xfId="0" applyFont="1" applyFill="1" applyBorder="1" applyAlignment="1">
      <alignment wrapText="1"/>
    </xf>
    <xf numFmtId="0" fontId="3" fillId="2" borderId="43" xfId="0" applyFont="1" applyFill="1" applyBorder="1" applyAlignment="1">
      <alignment horizontal="center" vertical="center" wrapText="1"/>
    </xf>
    <xf numFmtId="0" fontId="3" fillId="2" borderId="43" xfId="0" applyFont="1" applyFill="1" applyBorder="1" applyAlignment="1">
      <alignment vertical="center"/>
    </xf>
    <xf numFmtId="0" fontId="18" fillId="2" borderId="43" xfId="0" applyFont="1" applyFill="1" applyBorder="1" applyAlignment="1">
      <alignment vertical="top" wrapText="1"/>
    </xf>
    <xf numFmtId="0" fontId="0" fillId="0" borderId="57" xfId="0" applyBorder="1"/>
    <xf numFmtId="44" fontId="0" fillId="0" borderId="29" xfId="0" applyNumberFormat="1" applyFont="1" applyFill="1" applyBorder="1"/>
    <xf numFmtId="0" fontId="3" fillId="2" borderId="2" xfId="0" applyFont="1" applyFill="1" applyBorder="1"/>
    <xf numFmtId="0" fontId="3" fillId="2" borderId="3" xfId="0" applyFont="1" applyFill="1" applyBorder="1"/>
    <xf numFmtId="0" fontId="3" fillId="2" borderId="4" xfId="0" applyFont="1" applyFill="1" applyBorder="1"/>
    <xf numFmtId="44" fontId="3" fillId="2" borderId="3" xfId="1" applyFont="1" applyFill="1" applyBorder="1"/>
    <xf numFmtId="0" fontId="3" fillId="2" borderId="2" xfId="0" applyFont="1" applyFill="1" applyBorder="1" applyAlignment="1">
      <alignment wrapText="1"/>
    </xf>
    <xf numFmtId="0" fontId="0" fillId="0" borderId="6" xfId="0" applyBorder="1"/>
    <xf numFmtId="0" fontId="18" fillId="0" borderId="58" xfId="0" applyFont="1" applyBorder="1"/>
    <xf numFmtId="0" fontId="18" fillId="0" borderId="0" xfId="0" applyFont="1" applyBorder="1"/>
    <xf numFmtId="0" fontId="0" fillId="0" borderId="58" xfId="0" applyBorder="1"/>
    <xf numFmtId="0" fontId="0" fillId="0" borderId="45" xfId="0" applyBorder="1"/>
    <xf numFmtId="0" fontId="0" fillId="0" borderId="7" xfId="0" applyBorder="1"/>
    <xf numFmtId="0" fontId="0" fillId="0" borderId="59" xfId="0" applyBorder="1"/>
    <xf numFmtId="0" fontId="18" fillId="0" borderId="23" xfId="0" applyFont="1" applyBorder="1"/>
    <xf numFmtId="0" fontId="18" fillId="0" borderId="60" xfId="0" applyFont="1" applyBorder="1"/>
    <xf numFmtId="0" fontId="18" fillId="0" borderId="61" xfId="0" applyFont="1" applyBorder="1"/>
    <xf numFmtId="0" fontId="18" fillId="0" borderId="32" xfId="0" applyFont="1" applyBorder="1"/>
    <xf numFmtId="0" fontId="18" fillId="0" borderId="27" xfId="0" applyFont="1" applyBorder="1"/>
    <xf numFmtId="0" fontId="18" fillId="0" borderId="13" xfId="0" applyFont="1" applyBorder="1"/>
    <xf numFmtId="0" fontId="18" fillId="0" borderId="30" xfId="0" applyFont="1" applyBorder="1"/>
    <xf numFmtId="0" fontId="18" fillId="0" borderId="62" xfId="0" applyFont="1" applyBorder="1"/>
    <xf numFmtId="0" fontId="18" fillId="0" borderId="63" xfId="0" applyFont="1" applyBorder="1"/>
    <xf numFmtId="0" fontId="18" fillId="0" borderId="31" xfId="0" applyFont="1" applyBorder="1"/>
    <xf numFmtId="0" fontId="3" fillId="0" borderId="23" xfId="0" applyFont="1" applyFill="1" applyBorder="1"/>
    <xf numFmtId="0" fontId="3" fillId="0" borderId="27" xfId="0" applyFont="1" applyFill="1" applyBorder="1"/>
    <xf numFmtId="0" fontId="0" fillId="0" borderId="31" xfId="0" applyFill="1" applyBorder="1"/>
    <xf numFmtId="44" fontId="0" fillId="0" borderId="23" xfId="0" applyNumberFormat="1" applyFont="1" applyFill="1" applyBorder="1"/>
    <xf numFmtId="44" fontId="0" fillId="0" borderId="10" xfId="0" applyNumberFormat="1" applyBorder="1"/>
    <xf numFmtId="0" fontId="9" fillId="0" borderId="64" xfId="0" applyFont="1" applyFill="1" applyBorder="1" applyAlignment="1">
      <alignment horizontal="center" wrapText="1"/>
    </xf>
    <xf numFmtId="0" fontId="3" fillId="5" borderId="25" xfId="0" applyFont="1" applyFill="1" applyBorder="1" applyAlignment="1"/>
    <xf numFmtId="44" fontId="0" fillId="5" borderId="25" xfId="0" applyNumberFormat="1" applyFont="1" applyFill="1" applyBorder="1" applyAlignment="1">
      <alignment horizontal="right" vertical="center"/>
    </xf>
    <xf numFmtId="0" fontId="0" fillId="5" borderId="0" xfId="0" applyFill="1" applyBorder="1"/>
    <xf numFmtId="0" fontId="3" fillId="5" borderId="0" xfId="0" applyFont="1" applyFill="1" applyBorder="1" applyAlignment="1"/>
    <xf numFmtId="0" fontId="0" fillId="5" borderId="0" xfId="0" applyFont="1" applyFill="1" applyBorder="1" applyAlignment="1"/>
    <xf numFmtId="0" fontId="0" fillId="5" borderId="24" xfId="0" applyFill="1" applyBorder="1"/>
    <xf numFmtId="0" fontId="8" fillId="5" borderId="16" xfId="0" applyFont="1" applyFill="1" applyBorder="1" applyAlignment="1">
      <alignment vertical="top" wrapText="1"/>
    </xf>
    <xf numFmtId="0" fontId="8" fillId="5" borderId="0" xfId="0" applyFont="1" applyFill="1" applyBorder="1" applyAlignment="1">
      <alignment vertical="top" wrapText="1"/>
    </xf>
    <xf numFmtId="0" fontId="9" fillId="5" borderId="16" xfId="0" applyFont="1" applyFill="1" applyBorder="1" applyAlignment="1"/>
    <xf numFmtId="0" fontId="9" fillId="5" borderId="0" xfId="0" applyFont="1" applyFill="1" applyBorder="1" applyAlignment="1"/>
    <xf numFmtId="0" fontId="3" fillId="5" borderId="16" xfId="0" applyFont="1" applyFill="1" applyBorder="1"/>
    <xf numFmtId="0" fontId="3" fillId="5" borderId="0" xfId="0" applyFont="1" applyFill="1" applyBorder="1"/>
    <xf numFmtId="0" fontId="0" fillId="5" borderId="16" xfId="0" applyFont="1" applyFill="1" applyBorder="1"/>
    <xf numFmtId="0" fontId="0" fillId="5" borderId="0" xfId="0" applyFont="1" applyFill="1" applyBorder="1"/>
    <xf numFmtId="0" fontId="0" fillId="5" borderId="15" xfId="0" applyFont="1" applyFill="1" applyBorder="1"/>
    <xf numFmtId="0" fontId="3" fillId="5" borderId="15" xfId="0" applyFont="1" applyFill="1" applyBorder="1"/>
    <xf numFmtId="0" fontId="3" fillId="5" borderId="16" xfId="0" applyFont="1" applyFill="1" applyBorder="1" applyAlignment="1"/>
    <xf numFmtId="0" fontId="0" fillId="5" borderId="38" xfId="0" applyFill="1" applyBorder="1"/>
    <xf numFmtId="0" fontId="0" fillId="5" borderId="10" xfId="0" applyFill="1" applyBorder="1"/>
    <xf numFmtId="0" fontId="0" fillId="5" borderId="15" xfId="0" applyFill="1" applyBorder="1"/>
    <xf numFmtId="0" fontId="0" fillId="5" borderId="46" xfId="0" applyFill="1" applyBorder="1"/>
    <xf numFmtId="0" fontId="0" fillId="5" borderId="16" xfId="0" applyFill="1" applyBorder="1"/>
    <xf numFmtId="0" fontId="0" fillId="5" borderId="8" xfId="0" applyFill="1" applyBorder="1"/>
    <xf numFmtId="0" fontId="3" fillId="5" borderId="50" xfId="0" applyFont="1" applyFill="1" applyBorder="1"/>
    <xf numFmtId="44" fontId="0" fillId="5" borderId="54" xfId="0" applyNumberFormat="1" applyFont="1" applyFill="1" applyBorder="1" applyAlignment="1">
      <alignment horizontal="right"/>
    </xf>
    <xf numFmtId="0" fontId="18" fillId="5" borderId="18" xfId="0" applyFont="1" applyFill="1" applyBorder="1"/>
    <xf numFmtId="0" fontId="3" fillId="5" borderId="55" xfId="0" applyFont="1" applyFill="1" applyBorder="1"/>
    <xf numFmtId="44" fontId="0" fillId="5" borderId="56" xfId="0" applyNumberFormat="1" applyFont="1" applyFill="1" applyBorder="1" applyAlignment="1"/>
    <xf numFmtId="0" fontId="18" fillId="5" borderId="10" xfId="0" applyFont="1" applyFill="1" applyBorder="1"/>
    <xf numFmtId="0" fontId="3" fillId="5" borderId="23" xfId="0" applyFont="1" applyFill="1" applyBorder="1"/>
    <xf numFmtId="44" fontId="0" fillId="5" borderId="23" xfId="0" applyNumberFormat="1" applyFont="1" applyFill="1" applyBorder="1" applyAlignment="1">
      <alignment horizontal="right"/>
    </xf>
    <xf numFmtId="0" fontId="18" fillId="5" borderId="0" xfId="0" applyFont="1" applyFill="1"/>
    <xf numFmtId="0" fontId="0" fillId="5" borderId="22" xfId="0" applyFill="1" applyBorder="1"/>
    <xf numFmtId="0" fontId="0" fillId="5" borderId="14" xfId="0" applyFill="1" applyBorder="1"/>
    <xf numFmtId="0" fontId="0" fillId="5" borderId="36" xfId="0" applyFill="1" applyBorder="1"/>
    <xf numFmtId="0" fontId="0" fillId="5" borderId="12" xfId="0" applyFill="1" applyBorder="1"/>
    <xf numFmtId="0" fontId="0" fillId="5" borderId="0" xfId="0" applyFill="1" applyBorder="1" applyAlignment="1">
      <alignment vertical="top" wrapText="1"/>
    </xf>
    <xf numFmtId="0" fontId="0" fillId="5" borderId="36" xfId="0" applyFill="1" applyBorder="1" applyAlignment="1">
      <alignment vertical="top" wrapText="1"/>
    </xf>
    <xf numFmtId="0" fontId="0" fillId="5" borderId="12" xfId="0" applyFill="1" applyBorder="1" applyAlignment="1">
      <alignment vertical="top" wrapText="1"/>
    </xf>
    <xf numFmtId="0" fontId="0" fillId="5" borderId="24" xfId="0" applyFill="1" applyBorder="1" applyAlignment="1">
      <alignment vertical="top" wrapText="1"/>
    </xf>
    <xf numFmtId="0" fontId="0" fillId="5" borderId="0" xfId="0" applyFill="1" applyAlignment="1">
      <alignment vertical="top" wrapText="1"/>
    </xf>
    <xf numFmtId="0" fontId="18" fillId="13" borderId="1" xfId="0" applyFont="1" applyFill="1" applyBorder="1" applyAlignment="1">
      <alignment vertical="top" wrapText="1"/>
    </xf>
    <xf numFmtId="1" fontId="0" fillId="13" borderId="1" xfId="0" applyNumberFormat="1" applyFont="1" applyFill="1" applyBorder="1" applyAlignment="1"/>
    <xf numFmtId="0" fontId="3" fillId="13" borderId="1" xfId="0" applyFont="1" applyFill="1" applyBorder="1"/>
    <xf numFmtId="0" fontId="0" fillId="13" borderId="1" xfId="0" applyFont="1" applyFill="1" applyBorder="1" applyAlignment="1">
      <alignment vertical="top" wrapText="1"/>
    </xf>
    <xf numFmtId="1" fontId="0" fillId="13" borderId="1" xfId="0" applyNumberFormat="1" applyFont="1" applyFill="1" applyBorder="1"/>
    <xf numFmtId="0" fontId="3" fillId="13" borderId="1" xfId="0" applyFont="1" applyFill="1" applyBorder="1" applyAlignment="1">
      <alignment vertical="center" wrapText="1"/>
    </xf>
    <xf numFmtId="0" fontId="16" fillId="13" borderId="1" xfId="0" applyFont="1" applyFill="1" applyBorder="1" applyAlignment="1">
      <alignment vertical="top" wrapText="1"/>
    </xf>
    <xf numFmtId="44" fontId="0" fillId="13" borderId="1" xfId="0" applyNumberFormat="1" applyFill="1" applyBorder="1" applyAlignment="1">
      <alignment horizontal="center"/>
    </xf>
    <xf numFmtId="44" fontId="0" fillId="13" borderId="1" xfId="1" applyNumberFormat="1" applyFont="1" applyFill="1" applyBorder="1" applyAlignment="1"/>
    <xf numFmtId="0" fontId="0" fillId="13" borderId="1" xfId="0" applyFill="1" applyBorder="1" applyAlignment="1">
      <alignment horizontal="center" vertical="center"/>
    </xf>
    <xf numFmtId="44" fontId="1" fillId="13" borderId="1" xfId="1" applyNumberFormat="1" applyFont="1" applyFill="1" applyBorder="1" applyAlignment="1">
      <alignment horizontal="right" vertical="center"/>
    </xf>
    <xf numFmtId="0" fontId="0" fillId="13" borderId="1" xfId="0" applyFill="1" applyBorder="1" applyAlignment="1">
      <alignment horizontal="center"/>
    </xf>
    <xf numFmtId="44" fontId="0" fillId="13" borderId="1" xfId="1" applyNumberFormat="1" applyFont="1" applyFill="1" applyBorder="1"/>
    <xf numFmtId="0" fontId="3" fillId="0" borderId="43" xfId="0" applyFont="1" applyFill="1" applyBorder="1" applyAlignment="1">
      <alignment horizontal="center" vertical="center" wrapText="1"/>
    </xf>
    <xf numFmtId="0" fontId="0" fillId="13" borderId="0" xfId="0" applyFill="1"/>
    <xf numFmtId="0" fontId="0" fillId="13" borderId="2" xfId="0" applyFont="1" applyFill="1" applyBorder="1"/>
    <xf numFmtId="0" fontId="0" fillId="13" borderId="2" xfId="0" applyFont="1" applyFill="1" applyBorder="1" applyAlignment="1">
      <alignment horizontal="center"/>
    </xf>
    <xf numFmtId="44" fontId="0" fillId="13" borderId="2" xfId="1" applyFont="1" applyFill="1" applyBorder="1"/>
    <xf numFmtId="0" fontId="0" fillId="13" borderId="2" xfId="0" applyFont="1" applyFill="1" applyBorder="1" applyAlignment="1">
      <alignment vertical="top" wrapText="1"/>
    </xf>
    <xf numFmtId="1" fontId="0" fillId="13" borderId="2" xfId="0" applyNumberFormat="1" applyFont="1" applyFill="1" applyBorder="1"/>
    <xf numFmtId="0" fontId="0" fillId="13" borderId="2" xfId="0" applyFont="1" applyFill="1" applyBorder="1" applyAlignment="1">
      <alignment horizontal="center" vertical="center"/>
    </xf>
    <xf numFmtId="44" fontId="1" fillId="13" borderId="2" xfId="1" applyNumberFormat="1" applyFont="1" applyFill="1" applyBorder="1" applyAlignment="1">
      <alignment horizontal="right" vertical="center"/>
    </xf>
    <xf numFmtId="44" fontId="0" fillId="13" borderId="2" xfId="0" applyNumberFormat="1" applyFont="1" applyFill="1" applyBorder="1" applyAlignment="1">
      <alignment horizontal="center"/>
    </xf>
    <xf numFmtId="44" fontId="0" fillId="13" borderId="2" xfId="0" applyNumberFormat="1" applyFont="1" applyFill="1" applyBorder="1"/>
    <xf numFmtId="0" fontId="18" fillId="2" borderId="43" xfId="0" applyFont="1" applyFill="1" applyBorder="1" applyAlignment="1">
      <alignment horizontal="center" vertical="center" wrapText="1"/>
    </xf>
    <xf numFmtId="0" fontId="3" fillId="13" borderId="1" xfId="0" applyFont="1" applyFill="1" applyBorder="1" applyAlignment="1">
      <alignment vertical="top" wrapText="1"/>
    </xf>
    <xf numFmtId="0" fontId="0" fillId="13" borderId="1" xfId="0" applyFont="1" applyFill="1" applyBorder="1" applyAlignment="1">
      <alignment horizontal="center"/>
    </xf>
    <xf numFmtId="44" fontId="0" fillId="13" borderId="1" xfId="1" applyNumberFormat="1" applyFont="1" applyFill="1" applyBorder="1" applyAlignment="1">
      <alignment horizontal="right"/>
    </xf>
    <xf numFmtId="44" fontId="0" fillId="13" borderId="1" xfId="1" applyFont="1" applyFill="1" applyBorder="1" applyAlignment="1">
      <alignment horizontal="right"/>
    </xf>
    <xf numFmtId="0" fontId="3" fillId="13" borderId="1" xfId="0" applyFont="1" applyFill="1" applyBorder="1" applyAlignment="1">
      <alignment wrapText="1"/>
    </xf>
    <xf numFmtId="44" fontId="1" fillId="13" borderId="1" xfId="1" applyFont="1" applyFill="1" applyBorder="1"/>
    <xf numFmtId="0" fontId="0" fillId="13" borderId="1" xfId="0" applyFont="1" applyFill="1" applyBorder="1" applyAlignment="1"/>
    <xf numFmtId="44" fontId="0" fillId="13" borderId="1" xfId="1" applyFont="1" applyFill="1" applyBorder="1" applyAlignment="1"/>
    <xf numFmtId="0" fontId="0" fillId="13" borderId="1" xfId="0" applyFill="1" applyBorder="1"/>
    <xf numFmtId="0" fontId="0" fillId="13" borderId="1" xfId="0" applyFont="1" applyFill="1" applyBorder="1" applyAlignment="1">
      <alignment horizontal="right"/>
    </xf>
    <xf numFmtId="44" fontId="0" fillId="13" borderId="1" xfId="1" applyFont="1" applyFill="1" applyBorder="1"/>
    <xf numFmtId="0" fontId="0" fillId="13" borderId="2" xfId="0" applyFill="1" applyBorder="1"/>
    <xf numFmtId="0" fontId="0" fillId="13" borderId="1" xfId="0" applyFont="1" applyFill="1" applyBorder="1"/>
    <xf numFmtId="0" fontId="3" fillId="13" borderId="4" xfId="0" applyFont="1" applyFill="1" applyBorder="1" applyAlignment="1">
      <alignment vertical="center" wrapText="1"/>
    </xf>
    <xf numFmtId="0" fontId="3" fillId="13" borderId="4" xfId="0" applyFont="1" applyFill="1" applyBorder="1"/>
    <xf numFmtId="0" fontId="3" fillId="0" borderId="19" xfId="0" applyFont="1" applyFill="1" applyBorder="1" applyAlignment="1">
      <alignment wrapText="1"/>
    </xf>
    <xf numFmtId="0" fontId="3" fillId="0" borderId="4" xfId="0" applyFont="1" applyFill="1" applyBorder="1" applyAlignment="1">
      <alignment wrapText="1"/>
    </xf>
    <xf numFmtId="0" fontId="3" fillId="2" borderId="20" xfId="0" applyFont="1" applyFill="1" applyBorder="1"/>
    <xf numFmtId="0" fontId="3" fillId="0" borderId="4" xfId="0" applyFont="1" applyFill="1" applyBorder="1"/>
    <xf numFmtId="0" fontId="18" fillId="13" borderId="4" xfId="0" applyFont="1" applyFill="1" applyBorder="1" applyAlignment="1">
      <alignment vertical="top" wrapText="1"/>
    </xf>
    <xf numFmtId="0" fontId="3" fillId="13" borderId="4" xfId="0" applyFont="1" applyFill="1" applyBorder="1" applyAlignment="1">
      <alignment vertical="center"/>
    </xf>
    <xf numFmtId="0" fontId="3" fillId="0" borderId="4" xfId="0" applyFont="1" applyFill="1" applyBorder="1" applyAlignment="1">
      <alignment vertical="center" wrapText="1"/>
    </xf>
    <xf numFmtId="0" fontId="3" fillId="2" borderId="4" xfId="0" applyFont="1" applyFill="1" applyBorder="1" applyAlignment="1"/>
    <xf numFmtId="0" fontId="3" fillId="0" borderId="4" xfId="0" applyFont="1" applyFill="1" applyBorder="1" applyAlignment="1"/>
    <xf numFmtId="0" fontId="3" fillId="0" borderId="21" xfId="0" applyFont="1" applyFill="1" applyBorder="1" applyAlignment="1"/>
    <xf numFmtId="0" fontId="18" fillId="13" borderId="4" xfId="0" applyFont="1" applyFill="1" applyBorder="1" applyAlignment="1">
      <alignment wrapText="1"/>
    </xf>
    <xf numFmtId="0" fontId="3" fillId="13" borderId="4" xfId="0" applyFont="1" applyFill="1" applyBorder="1" applyAlignment="1">
      <alignment vertical="top" wrapText="1"/>
    </xf>
    <xf numFmtId="0" fontId="3" fillId="13" borderId="4" xfId="0" applyFont="1" applyFill="1" applyBorder="1" applyAlignment="1">
      <alignment wrapText="1"/>
    </xf>
    <xf numFmtId="0" fontId="18" fillId="0" borderId="33" xfId="0" applyFont="1" applyBorder="1"/>
    <xf numFmtId="0" fontId="18" fillId="0" borderId="6" xfId="0" applyFont="1" applyBorder="1"/>
    <xf numFmtId="0" fontId="18" fillId="0" borderId="65" xfId="0" applyFont="1" applyBorder="1"/>
    <xf numFmtId="0" fontId="3" fillId="5" borderId="43" xfId="0" applyFont="1" applyFill="1" applyBorder="1" applyAlignment="1">
      <alignment horizontal="center" vertical="center" wrapText="1"/>
    </xf>
    <xf numFmtId="0" fontId="18" fillId="5" borderId="42" xfId="0" applyFont="1" applyFill="1" applyBorder="1"/>
    <xf numFmtId="0" fontId="18" fillId="5" borderId="6" xfId="0" applyFont="1" applyFill="1" applyBorder="1"/>
    <xf numFmtId="0" fontId="0" fillId="5" borderId="42" xfId="0" applyFill="1" applyBorder="1"/>
    <xf numFmtId="0" fontId="3" fillId="5" borderId="42" xfId="0" applyFont="1" applyFill="1" applyBorder="1" applyAlignment="1"/>
    <xf numFmtId="0" fontId="0" fillId="5" borderId="6" xfId="0" applyFill="1" applyBorder="1"/>
    <xf numFmtId="0" fontId="18" fillId="5" borderId="65" xfId="0" applyFont="1" applyFill="1" applyBorder="1"/>
    <xf numFmtId="0" fontId="3" fillId="14" borderId="1" xfId="0" applyFont="1" applyFill="1" applyBorder="1"/>
    <xf numFmtId="164" fontId="1" fillId="13" borderId="1" xfId="1" applyNumberFormat="1" applyFont="1" applyFill="1" applyBorder="1"/>
    <xf numFmtId="44" fontId="0" fillId="0" borderId="1" xfId="0" applyNumberFormat="1" applyFill="1" applyBorder="1"/>
    <xf numFmtId="0" fontId="0" fillId="5" borderId="1" xfId="0" applyFont="1" applyFill="1" applyBorder="1"/>
    <xf numFmtId="0" fontId="0" fillId="15" borderId="17" xfId="0" applyFill="1" applyBorder="1"/>
    <xf numFmtId="0" fontId="0" fillId="15" borderId="20" xfId="0" applyFill="1" applyBorder="1"/>
    <xf numFmtId="0" fontId="0" fillId="15" borderId="3" xfId="0" applyFill="1" applyBorder="1"/>
    <xf numFmtId="0" fontId="0" fillId="15" borderId="4" xfId="0" applyFill="1" applyBorder="1"/>
    <xf numFmtId="0" fontId="3" fillId="15" borderId="2" xfId="0" applyFont="1" applyFill="1" applyBorder="1" applyAlignment="1">
      <alignment wrapText="1"/>
    </xf>
    <xf numFmtId="0" fontId="3" fillId="15" borderId="3" xfId="0" applyFont="1" applyFill="1" applyBorder="1"/>
    <xf numFmtId="2" fontId="0" fillId="15" borderId="31" xfId="0" applyNumberFormat="1" applyFill="1" applyBorder="1"/>
    <xf numFmtId="0" fontId="18" fillId="13" borderId="1" xfId="0" applyFont="1" applyFill="1" applyBorder="1" applyAlignment="1">
      <alignment horizontal="center" vertical="center" wrapText="1"/>
    </xf>
    <xf numFmtId="0" fontId="3" fillId="5" borderId="42" xfId="0" applyFont="1" applyFill="1" applyBorder="1" applyAlignment="1">
      <alignment horizontal="center" vertical="center" wrapText="1"/>
    </xf>
    <xf numFmtId="0" fontId="16" fillId="13" borderId="2" xfId="0" applyFont="1" applyFill="1" applyBorder="1" applyAlignment="1">
      <alignment horizontal="right" wrapText="1"/>
    </xf>
    <xf numFmtId="0" fontId="0" fillId="0" borderId="10" xfId="0" applyFill="1" applyBorder="1"/>
    <xf numFmtId="0" fontId="0" fillId="0" borderId="1" xfId="0" applyFont="1" applyFill="1" applyBorder="1" applyAlignment="1" applyProtection="1">
      <alignment wrapText="1"/>
      <protection hidden="1"/>
    </xf>
    <xf numFmtId="1" fontId="0" fillId="0" borderId="1" xfId="0" applyNumberFormat="1" applyFont="1" applyFill="1" applyBorder="1" applyProtection="1">
      <protection hidden="1"/>
    </xf>
    <xf numFmtId="44" fontId="0" fillId="0" borderId="1" xfId="1" applyNumberFormat="1" applyFont="1" applyFill="1" applyBorder="1" applyProtection="1">
      <protection hidden="1"/>
    </xf>
    <xf numFmtId="1" fontId="0" fillId="0" borderId="1" xfId="0" applyNumberFormat="1" applyFont="1" applyFill="1" applyBorder="1" applyAlignment="1" applyProtection="1">
      <protection hidden="1"/>
    </xf>
    <xf numFmtId="44" fontId="0" fillId="0" borderId="1" xfId="1" applyNumberFormat="1" applyFont="1" applyFill="1" applyBorder="1" applyAlignment="1" applyProtection="1">
      <protection hidden="1"/>
    </xf>
    <xf numFmtId="0" fontId="16" fillId="0" borderId="1" xfId="0" applyFont="1" applyFill="1" applyBorder="1" applyAlignment="1" applyProtection="1">
      <alignment vertical="top" wrapText="1"/>
      <protection hidden="1"/>
    </xf>
    <xf numFmtId="1" fontId="16" fillId="0" borderId="1" xfId="0" applyNumberFormat="1" applyFont="1" applyFill="1" applyBorder="1" applyAlignment="1" applyProtection="1">
      <alignment vertical="top" wrapText="1"/>
      <protection hidden="1"/>
    </xf>
    <xf numFmtId="1" fontId="0" fillId="0" borderId="1" xfId="0" applyNumberFormat="1" applyFont="1" applyFill="1" applyBorder="1" applyAlignment="1" applyProtection="1">
      <alignment horizontal="right" vertical="center"/>
      <protection hidden="1"/>
    </xf>
    <xf numFmtId="44" fontId="0" fillId="0" borderId="1" xfId="1" applyNumberFormat="1" applyFont="1" applyFill="1" applyBorder="1" applyAlignment="1" applyProtection="1">
      <alignment horizontal="right" vertical="center"/>
      <protection hidden="1"/>
    </xf>
    <xf numFmtId="0" fontId="0" fillId="5" borderId="1" xfId="0" applyFont="1" applyFill="1" applyBorder="1" applyProtection="1">
      <protection hidden="1"/>
    </xf>
    <xf numFmtId="9" fontId="0" fillId="5" borderId="1" xfId="2" applyFont="1" applyFill="1" applyBorder="1" applyProtection="1">
      <protection hidden="1"/>
    </xf>
    <xf numFmtId="0" fontId="3" fillId="5" borderId="1" xfId="0" applyFont="1" applyFill="1" applyBorder="1" applyAlignment="1" applyProtection="1">
      <alignment horizontal="center"/>
      <protection hidden="1"/>
    </xf>
    <xf numFmtId="0" fontId="0" fillId="0" borderId="9" xfId="0" applyFont="1" applyFill="1" applyBorder="1" applyProtection="1">
      <protection hidden="1"/>
    </xf>
    <xf numFmtId="0" fontId="0" fillId="0" borderId="1" xfId="0" applyFont="1" applyFill="1" applyBorder="1" applyAlignment="1" applyProtection="1">
      <protection hidden="1"/>
    </xf>
    <xf numFmtId="0" fontId="0" fillId="0" borderId="2" xfId="0" applyFont="1" applyFill="1" applyBorder="1" applyProtection="1">
      <protection hidden="1"/>
    </xf>
    <xf numFmtId="44" fontId="0" fillId="0" borderId="2" xfId="0" applyNumberFormat="1" applyFont="1" applyFill="1" applyBorder="1" applyProtection="1">
      <protection hidden="1"/>
    </xf>
    <xf numFmtId="0" fontId="0" fillId="0" borderId="2" xfId="0" applyFont="1" applyFill="1" applyBorder="1" applyAlignment="1" applyProtection="1">
      <alignment wrapText="1"/>
      <protection hidden="1"/>
    </xf>
    <xf numFmtId="1" fontId="0" fillId="0" borderId="2" xfId="0" applyNumberFormat="1" applyFont="1" applyFill="1" applyBorder="1" applyAlignment="1" applyProtection="1">
      <alignment wrapText="1"/>
      <protection hidden="1"/>
    </xf>
    <xf numFmtId="1" fontId="0" fillId="0" borderId="2" xfId="0" applyNumberFormat="1" applyFont="1" applyFill="1" applyBorder="1" applyProtection="1">
      <protection hidden="1"/>
    </xf>
    <xf numFmtId="44" fontId="0" fillId="0" borderId="1" xfId="0" applyNumberFormat="1" applyFont="1" applyFill="1" applyBorder="1" applyProtection="1">
      <protection hidden="1"/>
    </xf>
    <xf numFmtId="0" fontId="0" fillId="0" borderId="2" xfId="0" applyFont="1" applyFill="1" applyBorder="1" applyAlignment="1" applyProtection="1">
      <alignment vertical="top" wrapText="1"/>
      <protection hidden="1"/>
    </xf>
    <xf numFmtId="1" fontId="0" fillId="0" borderId="2" xfId="0" applyNumberFormat="1" applyFont="1" applyFill="1" applyBorder="1" applyAlignment="1" applyProtection="1">
      <alignment vertical="top" wrapText="1"/>
      <protection hidden="1"/>
    </xf>
    <xf numFmtId="44" fontId="0" fillId="0" borderId="1" xfId="0" applyNumberFormat="1" applyFont="1" applyFill="1" applyBorder="1" applyAlignment="1" applyProtection="1">
      <alignment horizontal="right" vertical="center"/>
      <protection hidden="1"/>
    </xf>
    <xf numFmtId="0" fontId="0" fillId="0" borderId="1" xfId="0" applyFont="1" applyFill="1" applyBorder="1" applyProtection="1">
      <protection hidden="1"/>
    </xf>
    <xf numFmtId="44" fontId="0" fillId="0" borderId="1" xfId="0" applyNumberFormat="1" applyFont="1" applyFill="1" applyBorder="1" applyAlignment="1" applyProtection="1">
      <protection hidden="1"/>
    </xf>
    <xf numFmtId="1" fontId="0" fillId="0" borderId="1" xfId="0" applyNumberFormat="1" applyFont="1" applyFill="1" applyBorder="1" applyAlignment="1" applyProtection="1">
      <alignment horizontal="right"/>
      <protection hidden="1"/>
    </xf>
    <xf numFmtId="44" fontId="0" fillId="0" borderId="1" xfId="0" applyNumberFormat="1" applyFont="1" applyFill="1" applyBorder="1" applyAlignment="1" applyProtection="1">
      <alignment horizontal="right"/>
      <protection hidden="1"/>
    </xf>
    <xf numFmtId="44" fontId="0" fillId="0" borderId="1" xfId="1" applyFont="1" applyFill="1" applyBorder="1" applyProtection="1">
      <protection hidden="1"/>
    </xf>
    <xf numFmtId="44" fontId="0" fillId="0" borderId="1" xfId="0" applyNumberFormat="1" applyBorder="1" applyProtection="1">
      <protection hidden="1"/>
    </xf>
    <xf numFmtId="0" fontId="0" fillId="0" borderId="1" xfId="0" applyBorder="1" applyAlignment="1" applyProtection="1">
      <alignment wrapText="1"/>
      <protection hidden="1"/>
    </xf>
    <xf numFmtId="44" fontId="0" fillId="0" borderId="1" xfId="1" applyFont="1" applyBorder="1" applyAlignment="1" applyProtection="1">
      <alignment horizontal="right" indent="6"/>
      <protection hidden="1"/>
    </xf>
    <xf numFmtId="0" fontId="0" fillId="0" borderId="9" xfId="0" applyFill="1" applyBorder="1" applyAlignment="1" applyProtection="1">
      <alignment horizontal="center"/>
      <protection hidden="1"/>
    </xf>
    <xf numFmtId="0" fontId="0" fillId="5" borderId="59" xfId="0" applyFill="1" applyBorder="1" applyAlignment="1" applyProtection="1">
      <alignment horizontal="center"/>
      <protection hidden="1"/>
    </xf>
    <xf numFmtId="44" fontId="0" fillId="0" borderId="1" xfId="1" applyFont="1" applyBorder="1" applyProtection="1">
      <protection hidden="1"/>
    </xf>
    <xf numFmtId="0" fontId="0" fillId="0" borderId="6" xfId="0" applyFill="1" applyBorder="1" applyAlignment="1" applyProtection="1">
      <alignment horizontal="center"/>
      <protection hidden="1"/>
    </xf>
    <xf numFmtId="0" fontId="0" fillId="0" borderId="0" xfId="0" applyAlignment="1" applyProtection="1">
      <alignment horizontal="center"/>
      <protection hidden="1"/>
    </xf>
    <xf numFmtId="0" fontId="0" fillId="5" borderId="42" xfId="0" applyFill="1" applyBorder="1" applyAlignment="1" applyProtection="1">
      <alignment horizontal="center"/>
      <protection hidden="1"/>
    </xf>
    <xf numFmtId="44" fontId="0" fillId="0" borderId="1" xfId="0" applyNumberFormat="1" applyBorder="1" applyAlignment="1" applyProtection="1">
      <alignment wrapText="1"/>
      <protection hidden="1"/>
    </xf>
    <xf numFmtId="0" fontId="0" fillId="5" borderId="58" xfId="0" applyFill="1" applyBorder="1" applyAlignment="1" applyProtection="1">
      <alignment horizontal="center"/>
      <protection hidden="1"/>
    </xf>
    <xf numFmtId="0" fontId="0" fillId="5" borderId="6" xfId="0" applyFill="1" applyBorder="1" applyAlignment="1" applyProtection="1">
      <alignment horizontal="center"/>
      <protection hidden="1"/>
    </xf>
    <xf numFmtId="0" fontId="0" fillId="0" borderId="1" xfId="0" applyBorder="1" applyAlignment="1" applyProtection="1">
      <alignment horizontal="center"/>
      <protection hidden="1"/>
    </xf>
    <xf numFmtId="0" fontId="0" fillId="0" borderId="43" xfId="0" applyBorder="1" applyAlignment="1" applyProtection="1">
      <alignment horizontal="center"/>
      <protection hidden="1"/>
    </xf>
    <xf numFmtId="44" fontId="3" fillId="2" borderId="3" xfId="0" applyNumberFormat="1" applyFont="1" applyFill="1" applyBorder="1" applyProtection="1">
      <protection hidden="1"/>
    </xf>
    <xf numFmtId="2" fontId="0" fillId="15" borderId="31" xfId="0" applyNumberFormat="1" applyFill="1" applyBorder="1" applyAlignment="1" applyProtection="1">
      <alignment horizontal="center"/>
      <protection hidden="1"/>
    </xf>
    <xf numFmtId="0" fontId="0" fillId="10" borderId="1" xfId="0" applyFill="1" applyBorder="1" applyAlignment="1" applyProtection="1">
      <alignment horizontal="center"/>
      <protection hidden="1"/>
    </xf>
    <xf numFmtId="0" fontId="3" fillId="9" borderId="1" xfId="0" applyFont="1" applyFill="1" applyBorder="1" applyAlignment="1" applyProtection="1">
      <alignment horizontal="center"/>
      <protection hidden="1"/>
    </xf>
    <xf numFmtId="0" fontId="0" fillId="0" borderId="1" xfId="0" applyFont="1" applyBorder="1" applyAlignment="1" applyProtection="1">
      <alignment wrapText="1"/>
      <protection hidden="1"/>
    </xf>
    <xf numFmtId="0" fontId="0" fillId="7" borderId="1" xfId="0" applyFont="1" applyFill="1" applyBorder="1" applyAlignment="1" applyProtection="1">
      <alignment wrapText="1"/>
      <protection hidden="1"/>
    </xf>
    <xf numFmtId="0" fontId="0" fillId="7" borderId="1" xfId="0" applyFill="1" applyBorder="1" applyAlignment="1" applyProtection="1">
      <alignment wrapText="1"/>
      <protection hidden="1"/>
    </xf>
    <xf numFmtId="0" fontId="0" fillId="7" borderId="1" xfId="0" applyFill="1" applyBorder="1" applyProtection="1">
      <protection hidden="1"/>
    </xf>
    <xf numFmtId="0" fontId="0" fillId="0" borderId="1" xfId="0" applyBorder="1" applyProtection="1">
      <protection hidden="1"/>
    </xf>
    <xf numFmtId="2" fontId="0" fillId="0" borderId="0" xfId="0" applyNumberFormat="1"/>
    <xf numFmtId="0" fontId="2" fillId="5" borderId="0" xfId="0" applyFont="1" applyFill="1" applyAlignment="1"/>
    <xf numFmtId="0" fontId="3" fillId="16" borderId="0" xfId="0" applyFont="1" applyFill="1" applyAlignment="1">
      <alignment horizontal="center"/>
    </xf>
    <xf numFmtId="0" fontId="3" fillId="5" borderId="0" xfId="0" applyFont="1" applyFill="1" applyAlignment="1">
      <alignment horizontal="center"/>
    </xf>
    <xf numFmtId="0" fontId="3" fillId="17" borderId="1" xfId="0" applyFont="1" applyFill="1" applyBorder="1"/>
    <xf numFmtId="0" fontId="0" fillId="17" borderId="1" xfId="0" applyFill="1" applyBorder="1"/>
    <xf numFmtId="0" fontId="0" fillId="5" borderId="1" xfId="0" applyFill="1" applyBorder="1"/>
    <xf numFmtId="2" fontId="0" fillId="17" borderId="1" xfId="0" applyNumberFormat="1" applyFill="1" applyBorder="1" applyAlignment="1">
      <alignment horizontal="right"/>
    </xf>
    <xf numFmtId="0" fontId="3" fillId="17" borderId="1" xfId="0" applyFont="1" applyFill="1" applyBorder="1" applyAlignment="1">
      <alignment wrapText="1"/>
    </xf>
    <xf numFmtId="1" fontId="0" fillId="17" borderId="1" xfId="0" applyNumberFormat="1" applyFill="1" applyBorder="1"/>
    <xf numFmtId="0" fontId="0" fillId="7" borderId="0" xfId="0" applyFill="1"/>
    <xf numFmtId="0" fontId="3" fillId="7" borderId="0" xfId="0" applyFont="1" applyFill="1" applyAlignment="1">
      <alignment vertical="top" wrapText="1"/>
    </xf>
    <xf numFmtId="0" fontId="0" fillId="0" borderId="1" xfId="0" applyFont="1" applyBorder="1" applyAlignment="1">
      <alignment horizontal="center"/>
    </xf>
    <xf numFmtId="0" fontId="0" fillId="7" borderId="1" xfId="0" applyFont="1" applyFill="1" applyBorder="1" applyAlignment="1">
      <alignment horizontal="center"/>
    </xf>
    <xf numFmtId="2" fontId="0" fillId="7" borderId="1" xfId="0" applyNumberFormat="1" applyFill="1" applyBorder="1" applyAlignment="1">
      <alignment horizontal="center"/>
    </xf>
    <xf numFmtId="0" fontId="0" fillId="7" borderId="1" xfId="0" applyFill="1" applyBorder="1" applyAlignment="1">
      <alignment horizontal="center"/>
    </xf>
    <xf numFmtId="0" fontId="0" fillId="0" borderId="1" xfId="0" applyBorder="1" applyAlignment="1">
      <alignment horizontal="center"/>
    </xf>
    <xf numFmtId="0" fontId="22" fillId="0" borderId="0" xfId="0" applyFont="1" applyFill="1" applyAlignment="1"/>
    <xf numFmtId="0" fontId="0" fillId="5" borderId="0" xfId="0" applyFill="1" applyAlignment="1">
      <alignment horizontal="right"/>
    </xf>
    <xf numFmtId="0" fontId="23" fillId="5" borderId="0" xfId="0" applyFont="1" applyFill="1"/>
    <xf numFmtId="0" fontId="22" fillId="0" borderId="15" xfId="0" applyFont="1" applyFill="1" applyBorder="1" applyAlignment="1"/>
    <xf numFmtId="2" fontId="0" fillId="7" borderId="0" xfId="0" applyNumberFormat="1" applyFill="1" applyAlignment="1">
      <alignment horizontal="center"/>
    </xf>
    <xf numFmtId="0" fontId="3" fillId="8" borderId="0" xfId="0" applyFont="1" applyFill="1" applyAlignment="1">
      <alignment vertical="top" wrapText="1"/>
    </xf>
    <xf numFmtId="0" fontId="3" fillId="8" borderId="0" xfId="0" applyFont="1" applyFill="1"/>
    <xf numFmtId="2" fontId="3" fillId="8" borderId="0" xfId="0" applyNumberFormat="1" applyFont="1" applyFill="1" applyAlignment="1">
      <alignment horizontal="center"/>
    </xf>
    <xf numFmtId="0" fontId="0" fillId="0" borderId="16" xfId="0" applyBorder="1" applyAlignment="1">
      <alignment horizontal="center" vertical="top" wrapText="1"/>
    </xf>
    <xf numFmtId="0" fontId="0" fillId="5" borderId="0" xfId="0" applyFill="1" applyBorder="1" applyAlignment="1">
      <alignment horizontal="center" vertical="top" wrapText="1"/>
    </xf>
    <xf numFmtId="0" fontId="0" fillId="5" borderId="38" xfId="0" applyFill="1" applyBorder="1" applyAlignment="1">
      <alignment horizontal="center" vertical="top" wrapText="1"/>
    </xf>
    <xf numFmtId="0" fontId="13" fillId="11" borderId="0" xfId="0" applyFont="1" applyFill="1" applyAlignment="1">
      <alignment horizontal="center"/>
    </xf>
    <xf numFmtId="0" fontId="0" fillId="0" borderId="9" xfId="0" applyBorder="1" applyAlignment="1">
      <alignment horizontal="left" vertical="top" wrapText="1"/>
    </xf>
    <xf numFmtId="0" fontId="0" fillId="0" borderId="25" xfId="0" applyBorder="1" applyAlignment="1">
      <alignment horizontal="left" vertical="top" wrapText="1"/>
    </xf>
    <xf numFmtId="0" fontId="0" fillId="0" borderId="19" xfId="0" applyBorder="1" applyAlignment="1">
      <alignment horizontal="left" vertical="top" wrapText="1"/>
    </xf>
    <xf numFmtId="0" fontId="0" fillId="0" borderId="16" xfId="0" applyBorder="1" applyAlignment="1">
      <alignment horizontal="left" vertical="top" wrapText="1"/>
    </xf>
    <xf numFmtId="0" fontId="0" fillId="0" borderId="0" xfId="0" applyBorder="1" applyAlignment="1">
      <alignment horizontal="left" vertical="top" wrapText="1"/>
    </xf>
    <xf numFmtId="0" fontId="0" fillId="0" borderId="21" xfId="0" applyBorder="1" applyAlignment="1">
      <alignment horizontal="left" vertical="top" wrapText="1"/>
    </xf>
    <xf numFmtId="0" fontId="0" fillId="0" borderId="17" xfId="0" applyBorder="1" applyAlignment="1">
      <alignment horizontal="left" vertical="top" wrapText="1"/>
    </xf>
    <xf numFmtId="0" fontId="0" fillId="0" borderId="31" xfId="0" applyBorder="1" applyAlignment="1">
      <alignment horizontal="left" vertical="top" wrapText="1"/>
    </xf>
    <xf numFmtId="0" fontId="0" fillId="0" borderId="20" xfId="0" applyBorder="1" applyAlignment="1">
      <alignment horizontal="left" vertical="top" wrapText="1"/>
    </xf>
    <xf numFmtId="0" fontId="0" fillId="0" borderId="9" xfId="0" applyBorder="1" applyAlignment="1">
      <alignment horizontal="center" vertical="top" wrapText="1"/>
    </xf>
    <xf numFmtId="0" fontId="0" fillId="0" borderId="25" xfId="0" applyBorder="1" applyAlignment="1">
      <alignment horizontal="center" vertical="top" wrapText="1"/>
    </xf>
    <xf numFmtId="0" fontId="0" fillId="0" borderId="40" xfId="0" applyBorder="1" applyAlignment="1">
      <alignment horizontal="center" vertical="top" wrapText="1"/>
    </xf>
    <xf numFmtId="0" fontId="0" fillId="0" borderId="0" xfId="0" applyBorder="1" applyAlignment="1">
      <alignment horizontal="center" vertical="top" wrapText="1"/>
    </xf>
    <xf numFmtId="0" fontId="0" fillId="0" borderId="38" xfId="0" applyBorder="1" applyAlignment="1">
      <alignment horizontal="center" vertical="top" wrapText="1"/>
    </xf>
    <xf numFmtId="0" fontId="0" fillId="0" borderId="41" xfId="0" applyBorder="1" applyAlignment="1">
      <alignment horizontal="center" vertical="top" wrapText="1"/>
    </xf>
    <xf numFmtId="0" fontId="0" fillId="0" borderId="32" xfId="0" applyBorder="1" applyAlignment="1">
      <alignment horizontal="center" vertical="top" wrapText="1"/>
    </xf>
    <xf numFmtId="0" fontId="0" fillId="0" borderId="39" xfId="0" applyBorder="1" applyAlignment="1">
      <alignment horizontal="center" vertical="top" wrapText="1"/>
    </xf>
    <xf numFmtId="0" fontId="13" fillId="11" borderId="32" xfId="0" applyFont="1" applyFill="1" applyBorder="1" applyAlignment="1">
      <alignment horizontal="center"/>
    </xf>
    <xf numFmtId="0" fontId="0" fillId="0" borderId="9" xfId="0" applyBorder="1" applyAlignment="1">
      <alignment horizontal="left" wrapText="1"/>
    </xf>
    <xf numFmtId="0" fontId="0" fillId="0" borderId="25" xfId="0" applyBorder="1" applyAlignment="1">
      <alignment horizontal="left" wrapText="1"/>
    </xf>
    <xf numFmtId="0" fontId="0" fillId="0" borderId="19" xfId="0" applyBorder="1" applyAlignment="1">
      <alignment horizontal="left" wrapText="1"/>
    </xf>
    <xf numFmtId="0" fontId="0" fillId="0" borderId="16" xfId="0" applyBorder="1" applyAlignment="1">
      <alignment horizontal="left" wrapText="1"/>
    </xf>
    <xf numFmtId="0" fontId="0" fillId="0" borderId="0" xfId="0" applyBorder="1" applyAlignment="1">
      <alignment horizontal="left" wrapText="1"/>
    </xf>
    <xf numFmtId="0" fontId="0" fillId="0" borderId="21" xfId="0" applyBorder="1" applyAlignment="1">
      <alignment horizontal="left" wrapText="1"/>
    </xf>
    <xf numFmtId="0" fontId="0" fillId="0" borderId="17" xfId="0" applyBorder="1" applyAlignment="1">
      <alignment horizontal="left" wrapText="1"/>
    </xf>
    <xf numFmtId="0" fontId="0" fillId="0" borderId="31" xfId="0" applyBorder="1" applyAlignment="1">
      <alignment horizontal="left" wrapText="1"/>
    </xf>
    <xf numFmtId="0" fontId="0" fillId="0" borderId="20" xfId="0" applyBorder="1" applyAlignment="1">
      <alignment horizontal="left" wrapText="1"/>
    </xf>
    <xf numFmtId="0" fontId="0" fillId="0" borderId="8" xfId="0" applyBorder="1" applyAlignment="1">
      <alignment horizontal="center"/>
    </xf>
    <xf numFmtId="0" fontId="0" fillId="0" borderId="16" xfId="0" applyBorder="1" applyAlignment="1">
      <alignment horizontal="center"/>
    </xf>
    <xf numFmtId="0" fontId="0" fillId="0" borderId="41" xfId="0" applyBorder="1" applyAlignment="1">
      <alignment horizontal="center"/>
    </xf>
    <xf numFmtId="0" fontId="0" fillId="0" borderId="25" xfId="0" applyBorder="1" applyAlignment="1">
      <alignment horizontal="center" wrapText="1"/>
    </xf>
    <xf numFmtId="0" fontId="0" fillId="0" borderId="40" xfId="0" applyBorder="1" applyAlignment="1">
      <alignment horizontal="center" wrapText="1"/>
    </xf>
    <xf numFmtId="0" fontId="0" fillId="0" borderId="0" xfId="0" applyBorder="1" applyAlignment="1">
      <alignment horizontal="center" wrapText="1"/>
    </xf>
    <xf numFmtId="0" fontId="0" fillId="0" borderId="38" xfId="0" applyBorder="1" applyAlignment="1">
      <alignment horizontal="center" wrapText="1"/>
    </xf>
    <xf numFmtId="0" fontId="2" fillId="8" borderId="1" xfId="0" applyFont="1" applyFill="1" applyBorder="1" applyAlignment="1">
      <alignment horizontal="center" vertical="top" wrapText="1"/>
    </xf>
    <xf numFmtId="0" fontId="2" fillId="8" borderId="1" xfId="0" applyFont="1" applyFill="1" applyBorder="1" applyAlignment="1">
      <alignment horizontal="center" vertical="top"/>
    </xf>
    <xf numFmtId="0" fontId="3" fillId="5" borderId="2" xfId="0" applyFont="1" applyFill="1" applyBorder="1" applyAlignment="1">
      <alignment horizontal="left" wrapText="1"/>
    </xf>
    <xf numFmtId="0" fontId="3" fillId="5" borderId="4" xfId="0" applyFont="1" applyFill="1" applyBorder="1" applyAlignment="1">
      <alignment horizontal="left" wrapText="1"/>
    </xf>
    <xf numFmtId="0" fontId="8" fillId="3" borderId="9" xfId="0" applyFont="1" applyFill="1" applyBorder="1" applyAlignment="1">
      <alignment horizontal="center" vertical="top" wrapText="1"/>
    </xf>
    <xf numFmtId="0" fontId="0" fillId="0" borderId="25" xfId="0" applyBorder="1" applyAlignment="1">
      <alignment horizontal="center" vertical="top"/>
    </xf>
    <xf numFmtId="0" fontId="0" fillId="0" borderId="19" xfId="0" applyBorder="1" applyAlignment="1">
      <alignment horizontal="center" vertical="top"/>
    </xf>
    <xf numFmtId="0" fontId="0" fillId="0" borderId="17" xfId="0" applyBorder="1" applyAlignment="1">
      <alignment horizontal="center" vertical="top"/>
    </xf>
    <xf numFmtId="0" fontId="0" fillId="0" borderId="31" xfId="0" applyBorder="1" applyAlignment="1">
      <alignment horizontal="center" vertical="top"/>
    </xf>
    <xf numFmtId="0" fontId="0" fillId="0" borderId="20" xfId="0" applyBorder="1" applyAlignment="1">
      <alignment horizontal="center" vertical="top"/>
    </xf>
    <xf numFmtId="0" fontId="9" fillId="4" borderId="2" xfId="0" applyFont="1" applyFill="1" applyBorder="1" applyAlignment="1">
      <alignment horizontal="center"/>
    </xf>
    <xf numFmtId="0" fontId="9" fillId="4" borderId="3" xfId="0" applyFont="1" applyFill="1" applyBorder="1" applyAlignment="1">
      <alignment horizontal="center"/>
    </xf>
    <xf numFmtId="0" fontId="9" fillId="4" borderId="4" xfId="0" applyFont="1" applyFill="1" applyBorder="1" applyAlignment="1">
      <alignment horizont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5" borderId="2" xfId="0" applyFont="1" applyFill="1" applyBorder="1" applyAlignment="1">
      <alignment horizontal="left"/>
    </xf>
    <xf numFmtId="0" fontId="3" fillId="5" borderId="4" xfId="0" applyFont="1" applyFill="1" applyBorder="1" applyAlignment="1">
      <alignment horizontal="left"/>
    </xf>
    <xf numFmtId="0" fontId="8" fillId="3" borderId="0" xfId="0" applyFont="1" applyFill="1" applyBorder="1" applyAlignment="1">
      <alignment horizontal="center" vertical="top" wrapText="1"/>
    </xf>
    <xf numFmtId="0" fontId="9" fillId="12" borderId="0" xfId="0" applyFont="1" applyFill="1" applyAlignment="1">
      <alignment horizontal="center"/>
    </xf>
    <xf numFmtId="0" fontId="3" fillId="5" borderId="1" xfId="0" applyFont="1" applyFill="1" applyBorder="1" applyAlignment="1">
      <alignment horizontal="left" wrapText="1"/>
    </xf>
    <xf numFmtId="0" fontId="8" fillId="3" borderId="1" xfId="0" applyFont="1" applyFill="1" applyBorder="1" applyAlignment="1">
      <alignment horizontal="center" vertical="top" wrapText="1"/>
    </xf>
    <xf numFmtId="0" fontId="17" fillId="4" borderId="1" xfId="0" applyFont="1" applyFill="1" applyBorder="1" applyAlignment="1">
      <alignment horizontal="center" wrapText="1"/>
    </xf>
    <xf numFmtId="0" fontId="9" fillId="4" borderId="1" xfId="0" applyFont="1" applyFill="1" applyBorder="1" applyAlignment="1">
      <alignment horizontal="center" wrapText="1"/>
    </xf>
    <xf numFmtId="0" fontId="8" fillId="3" borderId="25" xfId="0" applyFont="1" applyFill="1" applyBorder="1" applyAlignment="1">
      <alignment horizontal="center" vertical="top" wrapText="1"/>
    </xf>
    <xf numFmtId="0" fontId="8" fillId="3" borderId="17" xfId="0" applyFont="1" applyFill="1" applyBorder="1" applyAlignment="1">
      <alignment horizontal="center" vertical="top" wrapText="1"/>
    </xf>
    <xf numFmtId="0" fontId="8" fillId="3" borderId="31" xfId="0" applyFont="1" applyFill="1" applyBorder="1" applyAlignment="1">
      <alignment horizontal="center" vertical="top" wrapText="1"/>
    </xf>
    <xf numFmtId="0" fontId="17" fillId="4" borderId="2" xfId="0" applyFont="1" applyFill="1" applyBorder="1" applyAlignment="1">
      <alignment horizontal="center" wrapText="1"/>
    </xf>
    <xf numFmtId="0" fontId="17" fillId="4" borderId="3" xfId="0" applyFont="1" applyFill="1" applyBorder="1" applyAlignment="1">
      <alignment horizontal="center" wrapText="1"/>
    </xf>
    <xf numFmtId="0" fontId="19" fillId="2" borderId="15" xfId="0" applyFont="1" applyFill="1" applyBorder="1" applyAlignment="1">
      <alignment horizontal="center" wrapText="1"/>
    </xf>
    <xf numFmtId="0" fontId="19" fillId="2" borderId="0" xfId="0" applyFont="1" applyFill="1" applyBorder="1" applyAlignment="1">
      <alignment horizontal="center" wrapText="1"/>
    </xf>
    <xf numFmtId="0" fontId="8" fillId="3" borderId="16" xfId="0" applyFont="1" applyFill="1" applyBorder="1" applyAlignment="1">
      <alignment horizontal="center" vertical="top" wrapText="1"/>
    </xf>
    <xf numFmtId="0" fontId="9" fillId="4" borderId="16" xfId="0" applyFont="1" applyFill="1" applyBorder="1" applyAlignment="1">
      <alignment horizontal="center" wrapText="1"/>
    </xf>
    <xf numFmtId="0" fontId="9" fillId="4" borderId="0" xfId="0" applyFont="1" applyFill="1" applyBorder="1" applyAlignment="1">
      <alignment horizontal="center" wrapText="1"/>
    </xf>
    <xf numFmtId="0" fontId="2" fillId="12" borderId="31" xfId="0" applyFont="1" applyFill="1" applyBorder="1" applyAlignment="1">
      <alignment horizontal="center"/>
    </xf>
    <xf numFmtId="0" fontId="3" fillId="10" borderId="2" xfId="0" applyFont="1" applyFill="1" applyBorder="1" applyAlignment="1">
      <alignment horizontal="left" vertical="top" wrapText="1"/>
    </xf>
    <xf numFmtId="0" fontId="3" fillId="10" borderId="3" xfId="0" applyFont="1" applyFill="1" applyBorder="1" applyAlignment="1">
      <alignment horizontal="left" vertical="top" wrapText="1"/>
    </xf>
    <xf numFmtId="0" fontId="3" fillId="10" borderId="4" xfId="0" applyFont="1" applyFill="1" applyBorder="1" applyAlignment="1">
      <alignment horizontal="left" vertical="top" wrapText="1"/>
    </xf>
    <xf numFmtId="0" fontId="2" fillId="6" borderId="1" xfId="0" applyFont="1" applyFill="1" applyBorder="1" applyAlignment="1">
      <alignment horizontal="center" vertical="top" wrapText="1"/>
    </xf>
    <xf numFmtId="0" fontId="3" fillId="10" borderId="2" xfId="0" applyFont="1" applyFill="1" applyBorder="1" applyAlignment="1">
      <alignment horizontal="left" vertical="center" wrapText="1"/>
    </xf>
    <xf numFmtId="0" fontId="3" fillId="10" borderId="3" xfId="0" applyFont="1" applyFill="1" applyBorder="1" applyAlignment="1">
      <alignment horizontal="left" vertical="center" wrapText="1"/>
    </xf>
    <xf numFmtId="0" fontId="3" fillId="10" borderId="4" xfId="0" applyFont="1" applyFill="1" applyBorder="1" applyAlignment="1">
      <alignment horizontal="left" vertical="center" wrapText="1"/>
    </xf>
    <xf numFmtId="0" fontId="3" fillId="10" borderId="2" xfId="0" applyFont="1" applyFill="1" applyBorder="1" applyAlignment="1">
      <alignment horizontal="left"/>
    </xf>
    <xf numFmtId="0" fontId="3" fillId="10" borderId="3" xfId="0" applyFont="1" applyFill="1" applyBorder="1" applyAlignment="1">
      <alignment horizontal="left"/>
    </xf>
    <xf numFmtId="0" fontId="3" fillId="10" borderId="4" xfId="0" applyFont="1" applyFill="1" applyBorder="1" applyAlignment="1">
      <alignment horizontal="left"/>
    </xf>
    <xf numFmtId="0" fontId="3" fillId="10" borderId="2" xfId="0" applyFont="1" applyFill="1" applyBorder="1" applyAlignment="1">
      <alignment horizontal="left" wrapText="1"/>
    </xf>
    <xf numFmtId="0" fontId="3" fillId="10" borderId="3" xfId="0" applyFont="1" applyFill="1" applyBorder="1" applyAlignment="1">
      <alignment horizontal="left" wrapText="1"/>
    </xf>
    <xf numFmtId="0" fontId="3" fillId="10" borderId="4" xfId="0" applyFont="1" applyFill="1" applyBorder="1" applyAlignment="1">
      <alignment horizontal="left" wrapText="1"/>
    </xf>
    <xf numFmtId="0" fontId="2" fillId="3" borderId="0" xfId="0" applyFont="1" applyFill="1" applyAlignment="1">
      <alignment horizontal="center"/>
    </xf>
    <xf numFmtId="0" fontId="22" fillId="18" borderId="0" xfId="0" applyFont="1" applyFill="1" applyAlignment="1">
      <alignment horizontal="center"/>
    </xf>
  </cellXfs>
  <cellStyles count="3">
    <cellStyle name="Currency" xfId="1" builtinId="4"/>
    <cellStyle name="Normal" xfId="0" builtinId="0"/>
    <cellStyle name="Percent" xfId="2" builtinId="5"/>
  </cellStyles>
  <dxfs count="0"/>
  <tableStyles count="0" defaultTableStyle="TableStyleMedium2"/>
  <colors>
    <mruColors>
      <color rgb="FF009999"/>
      <color rgb="FF2DFBA8"/>
      <color rgb="FFFFFF99"/>
      <color rgb="FF66FFCC"/>
      <color rgb="FFFFFFCC"/>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38100</xdr:rowOff>
    </xdr:from>
    <xdr:to>
      <xdr:col>2</xdr:col>
      <xdr:colOff>57150</xdr:colOff>
      <xdr:row>2</xdr:row>
      <xdr:rowOff>104775</xdr:rowOff>
    </xdr:to>
    <xdr:pic>
      <xdr:nvPicPr>
        <xdr:cNvPr id="2" name="Picture 4" descr="PCDC_letterhead_short_small versi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8100"/>
          <a:ext cx="1209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514350</xdr:colOff>
      <xdr:row>0</xdr:row>
      <xdr:rowOff>76200</xdr:rowOff>
    </xdr:from>
    <xdr:to>
      <xdr:col>12</xdr:col>
      <xdr:colOff>590550</xdr:colOff>
      <xdr:row>2</xdr:row>
      <xdr:rowOff>85725</xdr:rowOff>
    </xdr:to>
    <xdr:pic>
      <xdr:nvPicPr>
        <xdr:cNvPr id="3" name="Picture 2" descr="http://www.nycommunitytrust.org/Portals/0/logo.gif"/>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10350" y="76200"/>
          <a:ext cx="12954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104775</xdr:rowOff>
    </xdr:from>
    <xdr:ext cx="1171575" cy="447675"/>
    <xdr:pic>
      <xdr:nvPicPr>
        <xdr:cNvPr id="2" name="Picture 4" descr="PCDC_letterhead_short_small versi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04775"/>
          <a:ext cx="11715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523875</xdr:colOff>
      <xdr:row>0</xdr:row>
      <xdr:rowOff>66675</xdr:rowOff>
    </xdr:from>
    <xdr:ext cx="1247775" cy="390525"/>
    <xdr:pic>
      <xdr:nvPicPr>
        <xdr:cNvPr id="3" name="Picture 2" descr="http://www.nycommunitytrust.org/Portals/0/logo.gif"/>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29375" y="66675"/>
          <a:ext cx="12477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T54"/>
  <sheetViews>
    <sheetView tabSelected="1" workbookViewId="0">
      <selection activeCell="T12" sqref="T12"/>
    </sheetView>
  </sheetViews>
  <sheetFormatPr defaultColWidth="8.85546875" defaultRowHeight="15" x14ac:dyDescent="0.25"/>
  <sheetData>
    <row r="1" spans="1:20" x14ac:dyDescent="0.25">
      <c r="A1" s="64"/>
      <c r="B1" s="55"/>
      <c r="C1" s="54"/>
      <c r="D1" s="50"/>
      <c r="E1" s="55"/>
      <c r="F1" s="50"/>
      <c r="G1" s="50"/>
      <c r="H1" s="50"/>
      <c r="I1" s="50"/>
      <c r="J1" s="45"/>
      <c r="K1" s="61"/>
      <c r="L1" s="55"/>
      <c r="M1" s="50"/>
      <c r="N1" s="50"/>
      <c r="O1" s="166"/>
      <c r="P1" s="8"/>
      <c r="Q1" s="8"/>
      <c r="R1" s="8"/>
      <c r="S1" s="8"/>
    </row>
    <row r="2" spans="1:20" x14ac:dyDescent="0.25">
      <c r="B2" s="42"/>
      <c r="C2" s="46"/>
      <c r="D2" s="42"/>
      <c r="E2" s="42"/>
      <c r="F2" s="43"/>
      <c r="G2" s="46"/>
      <c r="H2" s="46"/>
      <c r="I2" s="46"/>
      <c r="J2" s="47"/>
      <c r="K2" s="63"/>
      <c r="L2" s="42"/>
      <c r="M2" s="50"/>
      <c r="N2" s="46"/>
      <c r="O2" s="8"/>
      <c r="P2" s="8"/>
      <c r="Q2" s="8"/>
      <c r="R2" s="8"/>
      <c r="S2" s="8"/>
    </row>
    <row r="3" spans="1:20" x14ac:dyDescent="0.25">
      <c r="A3" s="47"/>
      <c r="B3" s="43"/>
      <c r="C3" s="58"/>
      <c r="D3" s="43"/>
      <c r="E3" s="58"/>
      <c r="F3" s="47"/>
      <c r="G3" s="43"/>
      <c r="H3" s="43"/>
      <c r="I3" s="58"/>
      <c r="J3" s="47"/>
      <c r="K3" s="62"/>
      <c r="L3" s="43"/>
      <c r="M3" s="45"/>
      <c r="N3" s="42"/>
      <c r="O3" s="166"/>
      <c r="P3" s="8"/>
      <c r="Q3" s="8"/>
      <c r="R3" s="8"/>
      <c r="S3" s="8"/>
    </row>
    <row r="4" spans="1:20" ht="21" x14ac:dyDescent="0.35">
      <c r="A4" s="345" t="s">
        <v>204</v>
      </c>
      <c r="B4" s="345"/>
      <c r="C4" s="345"/>
      <c r="D4" s="345"/>
      <c r="E4" s="345"/>
      <c r="F4" s="345"/>
      <c r="G4" s="345"/>
      <c r="H4" s="345"/>
      <c r="I4" s="345"/>
      <c r="J4" s="345"/>
      <c r="K4" s="345"/>
      <c r="L4" s="345"/>
      <c r="M4" s="345"/>
      <c r="O4" s="166"/>
      <c r="P4" s="8"/>
      <c r="Q4" s="8"/>
      <c r="R4" s="8"/>
      <c r="S4" s="8"/>
    </row>
    <row r="5" spans="1:20" ht="21" x14ac:dyDescent="0.35">
      <c r="A5" s="345" t="s">
        <v>152</v>
      </c>
      <c r="B5" s="345"/>
      <c r="C5" s="345"/>
      <c r="D5" s="345"/>
      <c r="E5" s="345"/>
      <c r="F5" s="345"/>
      <c r="G5" s="345"/>
      <c r="H5" s="345"/>
      <c r="I5" s="345"/>
      <c r="J5" s="345"/>
      <c r="K5" s="345"/>
      <c r="L5" s="345"/>
      <c r="M5" s="345"/>
      <c r="N5" s="67"/>
      <c r="O5" s="8"/>
      <c r="P5" s="8"/>
      <c r="Q5" s="8"/>
      <c r="R5" s="8"/>
      <c r="S5" s="8"/>
    </row>
    <row r="6" spans="1:20" x14ac:dyDescent="0.25">
      <c r="A6" s="54"/>
      <c r="B6" s="45"/>
      <c r="C6" s="45"/>
      <c r="D6" s="45"/>
      <c r="E6" s="45"/>
      <c r="F6" s="50"/>
      <c r="G6" s="50"/>
      <c r="H6" s="50"/>
      <c r="I6" s="50"/>
      <c r="J6" s="45"/>
      <c r="K6" s="62"/>
      <c r="L6" s="50"/>
      <c r="M6" s="50"/>
      <c r="N6" s="42"/>
      <c r="O6" s="166"/>
      <c r="P6" s="8"/>
      <c r="Q6" s="8"/>
      <c r="R6" s="8"/>
      <c r="S6" s="8"/>
    </row>
    <row r="7" spans="1:20" ht="18.75" x14ac:dyDescent="0.3">
      <c r="A7" s="60" t="s">
        <v>153</v>
      </c>
      <c r="B7" s="65"/>
      <c r="C7" s="43"/>
      <c r="D7" s="58"/>
      <c r="E7" s="43"/>
      <c r="F7" s="45"/>
      <c r="G7" s="43"/>
      <c r="H7" s="45"/>
      <c r="I7" s="45"/>
      <c r="J7" s="43"/>
      <c r="K7" s="61"/>
      <c r="L7" s="66"/>
      <c r="N7" s="46"/>
      <c r="O7" s="166"/>
      <c r="P7" s="8"/>
      <c r="Q7" s="8"/>
      <c r="R7" s="8"/>
      <c r="S7" s="8"/>
    </row>
    <row r="8" spans="1:20" ht="15" customHeight="1" x14ac:dyDescent="0.25">
      <c r="A8" s="346" t="s">
        <v>16</v>
      </c>
      <c r="B8" s="347"/>
      <c r="C8" s="347"/>
      <c r="D8" s="347"/>
      <c r="E8" s="347"/>
      <c r="F8" s="347"/>
      <c r="G8" s="347"/>
      <c r="H8" s="347"/>
      <c r="I8" s="347"/>
      <c r="J8" s="347"/>
      <c r="K8" s="347"/>
      <c r="L8" s="347"/>
      <c r="M8" s="348"/>
      <c r="N8" s="342"/>
      <c r="O8" s="187"/>
      <c r="P8" s="187"/>
      <c r="Q8" s="187"/>
      <c r="R8" s="187"/>
      <c r="S8" s="187"/>
      <c r="T8" s="2"/>
    </row>
    <row r="9" spans="1:20" x14ac:dyDescent="0.25">
      <c r="A9" s="349"/>
      <c r="B9" s="350"/>
      <c r="C9" s="350"/>
      <c r="D9" s="350"/>
      <c r="E9" s="350"/>
      <c r="F9" s="350"/>
      <c r="G9" s="350"/>
      <c r="H9" s="350"/>
      <c r="I9" s="350"/>
      <c r="J9" s="350"/>
      <c r="K9" s="350"/>
      <c r="L9" s="350"/>
      <c r="M9" s="351"/>
      <c r="N9" s="342"/>
      <c r="O9" s="187"/>
      <c r="P9" s="187"/>
      <c r="Q9" s="187"/>
      <c r="R9" s="187"/>
      <c r="S9" s="187"/>
      <c r="T9" s="2"/>
    </row>
    <row r="10" spans="1:20" x14ac:dyDescent="0.25">
      <c r="A10" s="349"/>
      <c r="B10" s="350"/>
      <c r="C10" s="350"/>
      <c r="D10" s="350"/>
      <c r="E10" s="350"/>
      <c r="F10" s="350"/>
      <c r="G10" s="350"/>
      <c r="H10" s="350"/>
      <c r="I10" s="350"/>
      <c r="J10" s="350"/>
      <c r="K10" s="350"/>
      <c r="L10" s="350"/>
      <c r="M10" s="351"/>
      <c r="N10" s="342"/>
      <c r="O10" s="187"/>
      <c r="P10" s="187"/>
      <c r="Q10" s="187"/>
      <c r="R10" s="187"/>
      <c r="S10" s="187"/>
      <c r="T10" s="2"/>
    </row>
    <row r="11" spans="1:20" x14ac:dyDescent="0.25">
      <c r="A11" s="349"/>
      <c r="B11" s="350"/>
      <c r="C11" s="350"/>
      <c r="D11" s="350"/>
      <c r="E11" s="350"/>
      <c r="F11" s="350"/>
      <c r="G11" s="350"/>
      <c r="H11" s="350"/>
      <c r="I11" s="350"/>
      <c r="J11" s="350"/>
      <c r="K11" s="350"/>
      <c r="L11" s="350"/>
      <c r="M11" s="351"/>
      <c r="N11" s="342"/>
      <c r="O11" s="187"/>
      <c r="P11" s="187"/>
      <c r="Q11" s="187"/>
      <c r="R11" s="187"/>
      <c r="S11" s="187"/>
      <c r="T11" s="2"/>
    </row>
    <row r="12" spans="1:20" x14ac:dyDescent="0.25">
      <c r="A12" s="349"/>
      <c r="B12" s="350"/>
      <c r="C12" s="350"/>
      <c r="D12" s="350"/>
      <c r="E12" s="350"/>
      <c r="F12" s="350"/>
      <c r="G12" s="350"/>
      <c r="H12" s="350"/>
      <c r="I12" s="350"/>
      <c r="J12" s="350"/>
      <c r="K12" s="350"/>
      <c r="L12" s="350"/>
      <c r="M12" s="351"/>
      <c r="N12" s="342"/>
      <c r="O12" s="187"/>
      <c r="P12" s="187"/>
      <c r="Q12" s="187"/>
      <c r="R12" s="187"/>
      <c r="S12" s="187"/>
      <c r="T12" s="2"/>
    </row>
    <row r="13" spans="1:20" x14ac:dyDescent="0.25">
      <c r="A13" s="349"/>
      <c r="B13" s="350"/>
      <c r="C13" s="350"/>
      <c r="D13" s="350"/>
      <c r="E13" s="350"/>
      <c r="F13" s="350"/>
      <c r="G13" s="350"/>
      <c r="H13" s="350"/>
      <c r="I13" s="350"/>
      <c r="J13" s="350"/>
      <c r="K13" s="350"/>
      <c r="L13" s="350"/>
      <c r="M13" s="351"/>
      <c r="N13" s="342"/>
      <c r="O13" s="187"/>
      <c r="P13" s="187"/>
      <c r="Q13" s="187"/>
      <c r="R13" s="187"/>
      <c r="S13" s="187"/>
      <c r="T13" s="2"/>
    </row>
    <row r="14" spans="1:20" x14ac:dyDescent="0.25">
      <c r="A14" s="349"/>
      <c r="B14" s="350"/>
      <c r="C14" s="350"/>
      <c r="D14" s="350"/>
      <c r="E14" s="350"/>
      <c r="F14" s="350"/>
      <c r="G14" s="350"/>
      <c r="H14" s="350"/>
      <c r="I14" s="350"/>
      <c r="J14" s="350"/>
      <c r="K14" s="350"/>
      <c r="L14" s="350"/>
      <c r="M14" s="351"/>
      <c r="N14" s="342"/>
      <c r="O14" s="187"/>
      <c r="P14" s="187"/>
      <c r="Q14" s="187"/>
      <c r="R14" s="187"/>
      <c r="S14" s="187"/>
      <c r="T14" s="2"/>
    </row>
    <row r="15" spans="1:20" x14ac:dyDescent="0.25">
      <c r="A15" s="349"/>
      <c r="B15" s="350"/>
      <c r="C15" s="350"/>
      <c r="D15" s="350"/>
      <c r="E15" s="350"/>
      <c r="F15" s="350"/>
      <c r="G15" s="350"/>
      <c r="H15" s="350"/>
      <c r="I15" s="350"/>
      <c r="J15" s="350"/>
      <c r="K15" s="350"/>
      <c r="L15" s="350"/>
      <c r="M15" s="351"/>
      <c r="N15" s="342"/>
      <c r="O15" s="187"/>
      <c r="P15" s="187"/>
      <c r="Q15" s="187"/>
      <c r="R15" s="187"/>
      <c r="S15" s="187"/>
      <c r="T15" s="2"/>
    </row>
    <row r="16" spans="1:20" x14ac:dyDescent="0.25">
      <c r="A16" s="349"/>
      <c r="B16" s="350"/>
      <c r="C16" s="350"/>
      <c r="D16" s="350"/>
      <c r="E16" s="350"/>
      <c r="F16" s="350"/>
      <c r="G16" s="350"/>
      <c r="H16" s="350"/>
      <c r="I16" s="350"/>
      <c r="J16" s="350"/>
      <c r="K16" s="350"/>
      <c r="L16" s="350"/>
      <c r="M16" s="351"/>
      <c r="N16" s="342"/>
      <c r="O16" s="187"/>
      <c r="P16" s="187"/>
      <c r="Q16" s="187"/>
      <c r="R16" s="187"/>
      <c r="S16" s="187"/>
      <c r="T16" s="2"/>
    </row>
    <row r="17" spans="1:20" x14ac:dyDescent="0.25">
      <c r="A17" s="349"/>
      <c r="B17" s="350"/>
      <c r="C17" s="350"/>
      <c r="D17" s="350"/>
      <c r="E17" s="350"/>
      <c r="F17" s="350"/>
      <c r="G17" s="350"/>
      <c r="H17" s="350"/>
      <c r="I17" s="350"/>
      <c r="J17" s="350"/>
      <c r="K17" s="350"/>
      <c r="L17" s="350"/>
      <c r="M17" s="351"/>
      <c r="N17" s="342"/>
      <c r="O17" s="187"/>
      <c r="P17" s="187"/>
      <c r="Q17" s="187"/>
      <c r="R17" s="187"/>
      <c r="S17" s="187"/>
      <c r="T17" s="2"/>
    </row>
    <row r="18" spans="1:20" x14ac:dyDescent="0.25">
      <c r="A18" s="349"/>
      <c r="B18" s="350"/>
      <c r="C18" s="350"/>
      <c r="D18" s="350"/>
      <c r="E18" s="350"/>
      <c r="F18" s="350"/>
      <c r="G18" s="350"/>
      <c r="H18" s="350"/>
      <c r="I18" s="350"/>
      <c r="J18" s="350"/>
      <c r="K18" s="350"/>
      <c r="L18" s="350"/>
      <c r="M18" s="351"/>
      <c r="N18" s="342"/>
      <c r="O18" s="187"/>
      <c r="P18" s="187"/>
      <c r="Q18" s="187"/>
      <c r="R18" s="187"/>
      <c r="S18" s="187"/>
      <c r="T18" s="2"/>
    </row>
    <row r="19" spans="1:20" x14ac:dyDescent="0.25">
      <c r="A19" s="349"/>
      <c r="B19" s="350"/>
      <c r="C19" s="350"/>
      <c r="D19" s="350"/>
      <c r="E19" s="350"/>
      <c r="F19" s="350"/>
      <c r="G19" s="350"/>
      <c r="H19" s="350"/>
      <c r="I19" s="350"/>
      <c r="J19" s="350"/>
      <c r="K19" s="350"/>
      <c r="L19" s="350"/>
      <c r="M19" s="351"/>
      <c r="N19" s="342"/>
      <c r="O19" s="187"/>
      <c r="P19" s="187"/>
      <c r="Q19" s="187"/>
      <c r="R19" s="187"/>
      <c r="S19" s="187"/>
      <c r="T19" s="2"/>
    </row>
    <row r="20" spans="1:20" x14ac:dyDescent="0.25">
      <c r="A20" s="349"/>
      <c r="B20" s="350"/>
      <c r="C20" s="350"/>
      <c r="D20" s="350"/>
      <c r="E20" s="350"/>
      <c r="F20" s="350"/>
      <c r="G20" s="350"/>
      <c r="H20" s="350"/>
      <c r="I20" s="350"/>
      <c r="J20" s="350"/>
      <c r="K20" s="350"/>
      <c r="L20" s="350"/>
      <c r="M20" s="351"/>
      <c r="N20" s="342"/>
      <c r="O20" s="187"/>
      <c r="P20" s="187"/>
      <c r="Q20" s="187"/>
      <c r="R20" s="187"/>
      <c r="S20" s="187"/>
      <c r="T20" s="2"/>
    </row>
    <row r="21" spans="1:20" x14ac:dyDescent="0.25">
      <c r="A21" s="349"/>
      <c r="B21" s="350"/>
      <c r="C21" s="350"/>
      <c r="D21" s="350"/>
      <c r="E21" s="350"/>
      <c r="F21" s="350"/>
      <c r="G21" s="350"/>
      <c r="H21" s="350"/>
      <c r="I21" s="350"/>
      <c r="J21" s="350"/>
      <c r="K21" s="350"/>
      <c r="L21" s="350"/>
      <c r="M21" s="351"/>
      <c r="N21" s="342"/>
      <c r="O21" s="187"/>
      <c r="P21" s="187"/>
      <c r="Q21" s="187"/>
      <c r="R21" s="187"/>
      <c r="S21" s="187"/>
      <c r="T21" s="2"/>
    </row>
    <row r="22" spans="1:20" x14ac:dyDescent="0.25">
      <c r="A22" s="349"/>
      <c r="B22" s="350"/>
      <c r="C22" s="350"/>
      <c r="D22" s="350"/>
      <c r="E22" s="350"/>
      <c r="F22" s="350"/>
      <c r="G22" s="350"/>
      <c r="H22" s="350"/>
      <c r="I22" s="350"/>
      <c r="J22" s="350"/>
      <c r="K22" s="350"/>
      <c r="L22" s="350"/>
      <c r="M22" s="351"/>
      <c r="N22" s="342"/>
      <c r="O22" s="187"/>
      <c r="P22" s="187"/>
      <c r="Q22" s="187"/>
      <c r="R22" s="187"/>
      <c r="S22" s="187"/>
      <c r="T22" s="2"/>
    </row>
    <row r="23" spans="1:20" x14ac:dyDescent="0.25">
      <c r="A23" s="349"/>
      <c r="B23" s="350"/>
      <c r="C23" s="350"/>
      <c r="D23" s="350"/>
      <c r="E23" s="350"/>
      <c r="F23" s="350"/>
      <c r="G23" s="350"/>
      <c r="H23" s="350"/>
      <c r="I23" s="350"/>
      <c r="J23" s="350"/>
      <c r="K23" s="350"/>
      <c r="L23" s="350"/>
      <c r="M23" s="351"/>
      <c r="N23" s="342"/>
      <c r="O23" s="187"/>
      <c r="P23" s="187"/>
      <c r="Q23" s="187"/>
      <c r="R23" s="187"/>
      <c r="S23" s="187"/>
      <c r="T23" s="2"/>
    </row>
    <row r="24" spans="1:20" x14ac:dyDescent="0.25">
      <c r="A24" s="349"/>
      <c r="B24" s="350"/>
      <c r="C24" s="350"/>
      <c r="D24" s="350"/>
      <c r="E24" s="350"/>
      <c r="F24" s="350"/>
      <c r="G24" s="350"/>
      <c r="H24" s="350"/>
      <c r="I24" s="350"/>
      <c r="J24" s="350"/>
      <c r="K24" s="350"/>
      <c r="L24" s="350"/>
      <c r="M24" s="351"/>
      <c r="N24" s="342"/>
      <c r="O24" s="187"/>
      <c r="P24" s="187"/>
      <c r="Q24" s="187"/>
      <c r="R24" s="187"/>
      <c r="S24" s="187"/>
      <c r="T24" s="2"/>
    </row>
    <row r="25" spans="1:20" x14ac:dyDescent="0.25">
      <c r="A25" s="349"/>
      <c r="B25" s="350"/>
      <c r="C25" s="350"/>
      <c r="D25" s="350"/>
      <c r="E25" s="350"/>
      <c r="F25" s="350"/>
      <c r="G25" s="350"/>
      <c r="H25" s="350"/>
      <c r="I25" s="350"/>
      <c r="J25" s="350"/>
      <c r="K25" s="350"/>
      <c r="L25" s="350"/>
      <c r="M25" s="351"/>
      <c r="N25" s="342"/>
      <c r="O25" s="187"/>
      <c r="P25" s="187"/>
      <c r="Q25" s="187"/>
      <c r="R25" s="187"/>
      <c r="S25" s="187"/>
      <c r="T25" s="2"/>
    </row>
    <row r="26" spans="1:20" x14ac:dyDescent="0.25">
      <c r="A26" s="349"/>
      <c r="B26" s="350"/>
      <c r="C26" s="350"/>
      <c r="D26" s="350"/>
      <c r="E26" s="350"/>
      <c r="F26" s="350"/>
      <c r="G26" s="350"/>
      <c r="H26" s="350"/>
      <c r="I26" s="350"/>
      <c r="J26" s="350"/>
      <c r="K26" s="350"/>
      <c r="L26" s="350"/>
      <c r="M26" s="351"/>
      <c r="N26" s="342"/>
      <c r="O26" s="187"/>
      <c r="P26" s="187"/>
      <c r="Q26" s="187"/>
      <c r="R26" s="187"/>
      <c r="S26" s="187"/>
      <c r="T26" s="2"/>
    </row>
    <row r="27" spans="1:20" x14ac:dyDescent="0.25">
      <c r="A27" s="349"/>
      <c r="B27" s="350"/>
      <c r="C27" s="350"/>
      <c r="D27" s="350"/>
      <c r="E27" s="350"/>
      <c r="F27" s="350"/>
      <c r="G27" s="350"/>
      <c r="H27" s="350"/>
      <c r="I27" s="350"/>
      <c r="J27" s="350"/>
      <c r="K27" s="350"/>
      <c r="L27" s="350"/>
      <c r="M27" s="351"/>
      <c r="N27" s="342"/>
      <c r="O27" s="187"/>
      <c r="P27" s="187"/>
      <c r="Q27" s="187"/>
      <c r="R27" s="187"/>
      <c r="S27" s="187"/>
      <c r="T27" s="2"/>
    </row>
    <row r="28" spans="1:20" x14ac:dyDescent="0.25">
      <c r="A28" s="349"/>
      <c r="B28" s="350"/>
      <c r="C28" s="350"/>
      <c r="D28" s="350"/>
      <c r="E28" s="350"/>
      <c r="F28" s="350"/>
      <c r="G28" s="350"/>
      <c r="H28" s="350"/>
      <c r="I28" s="350"/>
      <c r="J28" s="350"/>
      <c r="K28" s="350"/>
      <c r="L28" s="350"/>
      <c r="M28" s="351"/>
      <c r="N28" s="342"/>
      <c r="O28" s="187"/>
      <c r="P28" s="187"/>
      <c r="Q28" s="187"/>
      <c r="R28" s="187"/>
      <c r="S28" s="187"/>
      <c r="T28" s="2"/>
    </row>
    <row r="29" spans="1:20" x14ac:dyDescent="0.25">
      <c r="A29" s="349"/>
      <c r="B29" s="350"/>
      <c r="C29" s="350"/>
      <c r="D29" s="350"/>
      <c r="E29" s="350"/>
      <c r="F29" s="350"/>
      <c r="G29" s="350"/>
      <c r="H29" s="350"/>
      <c r="I29" s="350"/>
      <c r="J29" s="350"/>
      <c r="K29" s="350"/>
      <c r="L29" s="350"/>
      <c r="M29" s="351"/>
      <c r="N29" s="342"/>
      <c r="O29" s="187"/>
      <c r="P29" s="187"/>
      <c r="Q29" s="187"/>
      <c r="R29" s="187"/>
      <c r="S29" s="187"/>
      <c r="T29" s="2"/>
    </row>
    <row r="30" spans="1:20" x14ac:dyDescent="0.25">
      <c r="A30" s="349"/>
      <c r="B30" s="350"/>
      <c r="C30" s="350"/>
      <c r="D30" s="350"/>
      <c r="E30" s="350"/>
      <c r="F30" s="350"/>
      <c r="G30" s="350"/>
      <c r="H30" s="350"/>
      <c r="I30" s="350"/>
      <c r="J30" s="350"/>
      <c r="K30" s="350"/>
      <c r="L30" s="350"/>
      <c r="M30" s="351"/>
      <c r="N30" s="342"/>
      <c r="O30" s="187"/>
      <c r="P30" s="187"/>
      <c r="Q30" s="187"/>
      <c r="R30" s="187"/>
      <c r="S30" s="187"/>
      <c r="T30" s="2"/>
    </row>
    <row r="31" spans="1:20" x14ac:dyDescent="0.25">
      <c r="A31" s="352"/>
      <c r="B31" s="353"/>
      <c r="C31" s="353"/>
      <c r="D31" s="353"/>
      <c r="E31" s="353"/>
      <c r="F31" s="353"/>
      <c r="G31" s="353"/>
      <c r="H31" s="353"/>
      <c r="I31" s="353"/>
      <c r="J31" s="353"/>
      <c r="K31" s="353"/>
      <c r="L31" s="353"/>
      <c r="M31" s="354"/>
      <c r="N31" s="342"/>
      <c r="O31" s="187"/>
      <c r="P31" s="187"/>
      <c r="Q31" s="187"/>
      <c r="R31" s="187"/>
      <c r="S31" s="187"/>
      <c r="T31" s="2"/>
    </row>
    <row r="32" spans="1:20" x14ac:dyDescent="0.25">
      <c r="A32" s="355"/>
      <c r="B32" s="356"/>
      <c r="C32" s="356"/>
      <c r="D32" s="356"/>
      <c r="E32" s="356"/>
      <c r="F32" s="356"/>
      <c r="G32" s="356"/>
      <c r="H32" s="356"/>
      <c r="I32" s="356"/>
      <c r="J32" s="356"/>
      <c r="K32" s="356"/>
      <c r="L32" s="356"/>
      <c r="M32" s="357"/>
      <c r="N32" s="68"/>
      <c r="O32" s="187"/>
      <c r="P32" s="187"/>
      <c r="Q32" s="187"/>
      <c r="R32" s="187"/>
      <c r="S32" s="187"/>
      <c r="T32" s="2"/>
    </row>
    <row r="33" spans="1:20" x14ac:dyDescent="0.25">
      <c r="A33" s="342"/>
      <c r="B33" s="358"/>
      <c r="C33" s="358"/>
      <c r="D33" s="358"/>
      <c r="E33" s="358"/>
      <c r="F33" s="358"/>
      <c r="G33" s="358"/>
      <c r="H33" s="358"/>
      <c r="I33" s="358"/>
      <c r="J33" s="358"/>
      <c r="K33" s="358"/>
      <c r="L33" s="358"/>
      <c r="M33" s="359"/>
      <c r="N33" s="68"/>
      <c r="O33" s="187"/>
      <c r="P33" s="187"/>
      <c r="Q33" s="187"/>
      <c r="R33" s="187"/>
      <c r="S33" s="187"/>
      <c r="T33" s="2"/>
    </row>
    <row r="34" spans="1:20" x14ac:dyDescent="0.25">
      <c r="A34" s="360"/>
      <c r="B34" s="361"/>
      <c r="C34" s="361"/>
      <c r="D34" s="361"/>
      <c r="E34" s="361"/>
      <c r="F34" s="361"/>
      <c r="G34" s="361"/>
      <c r="H34" s="361"/>
      <c r="I34" s="361"/>
      <c r="J34" s="361"/>
      <c r="K34" s="361"/>
      <c r="L34" s="361"/>
      <c r="M34" s="362"/>
      <c r="N34" s="68"/>
      <c r="O34" s="187"/>
      <c r="P34" s="187"/>
      <c r="Q34" s="187"/>
      <c r="R34" s="187"/>
      <c r="S34" s="187"/>
      <c r="T34" s="2"/>
    </row>
    <row r="35" spans="1:20" x14ac:dyDescent="0.25">
      <c r="A35" s="343"/>
      <c r="B35" s="343"/>
      <c r="C35" s="343"/>
      <c r="D35" s="343"/>
      <c r="E35" s="343"/>
      <c r="F35" s="343"/>
      <c r="G35" s="343"/>
      <c r="H35" s="343"/>
      <c r="I35" s="343"/>
      <c r="J35" s="344"/>
      <c r="K35" s="183"/>
      <c r="L35" s="184"/>
      <c r="M35" s="184"/>
      <c r="N35" s="185"/>
      <c r="O35" s="187"/>
      <c r="P35" s="187"/>
      <c r="Q35" s="187"/>
      <c r="R35" s="8"/>
      <c r="S35" s="8"/>
    </row>
    <row r="36" spans="1:20" x14ac:dyDescent="0.25">
      <c r="A36" s="343"/>
      <c r="B36" s="343"/>
      <c r="C36" s="343"/>
      <c r="D36" s="343"/>
      <c r="E36" s="343"/>
      <c r="F36" s="343"/>
      <c r="G36" s="343"/>
      <c r="H36" s="343"/>
      <c r="I36" s="343"/>
      <c r="J36" s="344"/>
      <c r="K36" s="186"/>
      <c r="L36" s="187"/>
      <c r="M36" s="187"/>
      <c r="N36" s="187"/>
      <c r="O36" s="187"/>
      <c r="P36" s="187"/>
      <c r="Q36" s="187"/>
      <c r="R36" s="8"/>
      <c r="S36" s="8"/>
    </row>
    <row r="37" spans="1:20" x14ac:dyDescent="0.25">
      <c r="A37" s="343"/>
      <c r="B37" s="343"/>
      <c r="C37" s="343"/>
      <c r="D37" s="343"/>
      <c r="E37" s="343"/>
      <c r="F37" s="343"/>
      <c r="G37" s="343"/>
      <c r="H37" s="343"/>
      <c r="I37" s="343"/>
      <c r="J37" s="344"/>
      <c r="K37" s="186"/>
      <c r="L37" s="187"/>
      <c r="M37" s="187"/>
      <c r="N37" s="187"/>
      <c r="O37" s="187"/>
      <c r="P37" s="187"/>
      <c r="Q37" s="187"/>
      <c r="R37" s="8"/>
      <c r="S37" s="8"/>
    </row>
    <row r="38" spans="1:20" x14ac:dyDescent="0.25">
      <c r="A38" s="343"/>
      <c r="B38" s="343"/>
      <c r="C38" s="343"/>
      <c r="D38" s="343"/>
      <c r="E38" s="343"/>
      <c r="F38" s="343"/>
      <c r="G38" s="343"/>
      <c r="H38" s="343"/>
      <c r="I38" s="343"/>
      <c r="J38" s="344"/>
      <c r="K38" s="185"/>
      <c r="L38" s="187"/>
      <c r="M38" s="187"/>
      <c r="N38" s="187"/>
      <c r="O38" s="187"/>
      <c r="P38" s="187"/>
      <c r="Q38" s="187"/>
      <c r="R38" s="8"/>
      <c r="S38" s="8"/>
    </row>
    <row r="39" spans="1:20" x14ac:dyDescent="0.25">
      <c r="A39" s="187"/>
      <c r="B39" s="187"/>
      <c r="C39" s="187"/>
      <c r="D39" s="187"/>
      <c r="E39" s="187"/>
      <c r="F39" s="187"/>
      <c r="G39" s="187"/>
      <c r="H39" s="187"/>
      <c r="I39" s="187"/>
      <c r="J39" s="187"/>
      <c r="K39" s="187"/>
      <c r="L39" s="187"/>
      <c r="M39" s="187"/>
      <c r="N39" s="187"/>
      <c r="O39" s="187"/>
      <c r="P39" s="187"/>
      <c r="Q39" s="187"/>
      <c r="R39" s="8"/>
      <c r="S39" s="8"/>
    </row>
    <row r="40" spans="1:20" x14ac:dyDescent="0.25">
      <c r="A40" s="187"/>
      <c r="B40" s="187"/>
      <c r="C40" s="187"/>
      <c r="D40" s="187"/>
      <c r="E40" s="187"/>
      <c r="F40" s="187"/>
      <c r="G40" s="187"/>
      <c r="H40" s="187"/>
      <c r="I40" s="187"/>
      <c r="J40" s="187"/>
      <c r="K40" s="187"/>
      <c r="L40" s="187"/>
      <c r="M40" s="187"/>
      <c r="N40" s="187"/>
      <c r="O40" s="187"/>
      <c r="P40" s="187"/>
      <c r="Q40" s="187"/>
      <c r="R40" s="8"/>
      <c r="S40" s="8"/>
    </row>
    <row r="41" spans="1:20" x14ac:dyDescent="0.25">
      <c r="A41" s="187"/>
      <c r="B41" s="187"/>
      <c r="C41" s="187"/>
      <c r="D41" s="187"/>
      <c r="E41" s="187"/>
      <c r="F41" s="187"/>
      <c r="G41" s="187"/>
      <c r="H41" s="187"/>
      <c r="I41" s="187"/>
      <c r="J41" s="187"/>
      <c r="K41" s="187"/>
      <c r="L41" s="187"/>
      <c r="M41" s="187"/>
      <c r="N41" s="187"/>
      <c r="O41" s="187"/>
      <c r="P41" s="187"/>
      <c r="Q41" s="187"/>
      <c r="R41" s="8"/>
      <c r="S41" s="8"/>
    </row>
    <row r="42" spans="1:20" x14ac:dyDescent="0.25">
      <c r="A42" s="187"/>
      <c r="B42" s="187"/>
      <c r="C42" s="187"/>
      <c r="D42" s="187"/>
      <c r="E42" s="187"/>
      <c r="F42" s="187"/>
      <c r="G42" s="187"/>
      <c r="H42" s="187"/>
      <c r="I42" s="187"/>
      <c r="J42" s="187"/>
      <c r="K42" s="187"/>
      <c r="L42" s="187"/>
      <c r="M42" s="187"/>
      <c r="N42" s="187"/>
      <c r="O42" s="187"/>
      <c r="P42" s="187"/>
      <c r="Q42" s="187"/>
      <c r="R42" s="8"/>
      <c r="S42" s="8"/>
    </row>
    <row r="43" spans="1:20" x14ac:dyDescent="0.25">
      <c r="A43" s="187"/>
      <c r="B43" s="187"/>
      <c r="C43" s="187"/>
      <c r="D43" s="187"/>
      <c r="E43" s="187"/>
      <c r="F43" s="187"/>
      <c r="G43" s="187"/>
      <c r="H43" s="187"/>
      <c r="I43" s="187"/>
      <c r="J43" s="187"/>
      <c r="K43" s="187"/>
      <c r="L43" s="187"/>
      <c r="M43" s="187"/>
      <c r="N43" s="187"/>
      <c r="O43" s="187"/>
      <c r="P43" s="187"/>
      <c r="Q43" s="187"/>
      <c r="R43" s="8"/>
      <c r="S43" s="8"/>
    </row>
    <row r="44" spans="1:20" x14ac:dyDescent="0.25">
      <c r="A44" s="187"/>
      <c r="B44" s="187"/>
      <c r="C44" s="187"/>
      <c r="D44" s="187"/>
      <c r="E44" s="187"/>
      <c r="F44" s="187"/>
      <c r="G44" s="187"/>
      <c r="H44" s="187"/>
      <c r="I44" s="187"/>
      <c r="J44" s="187"/>
      <c r="K44" s="187"/>
      <c r="L44" s="187"/>
      <c r="M44" s="187"/>
      <c r="N44" s="187"/>
      <c r="O44" s="187"/>
      <c r="P44" s="187"/>
      <c r="Q44" s="187"/>
      <c r="R44" s="8"/>
      <c r="S44" s="8"/>
    </row>
    <row r="45" spans="1:20" x14ac:dyDescent="0.25">
      <c r="A45" s="187"/>
      <c r="B45" s="187"/>
      <c r="C45" s="187"/>
      <c r="D45" s="187"/>
      <c r="E45" s="187"/>
      <c r="F45" s="187"/>
      <c r="G45" s="187"/>
      <c r="H45" s="187"/>
      <c r="I45" s="187"/>
      <c r="J45" s="187"/>
      <c r="K45" s="187"/>
      <c r="L45" s="187"/>
      <c r="M45" s="187"/>
      <c r="N45" s="187"/>
      <c r="O45" s="187"/>
      <c r="P45" s="187"/>
      <c r="Q45" s="187"/>
      <c r="R45" s="8"/>
      <c r="S45" s="8"/>
    </row>
    <row r="46" spans="1:20" x14ac:dyDescent="0.25">
      <c r="A46" s="187"/>
      <c r="B46" s="187"/>
      <c r="C46" s="187"/>
      <c r="D46" s="187"/>
      <c r="E46" s="187"/>
      <c r="F46" s="187"/>
      <c r="G46" s="187"/>
      <c r="H46" s="187"/>
      <c r="I46" s="187"/>
      <c r="J46" s="187"/>
      <c r="K46" s="187"/>
      <c r="L46" s="187"/>
      <c r="M46" s="187"/>
      <c r="N46" s="187"/>
      <c r="O46" s="187"/>
      <c r="P46" s="187"/>
      <c r="Q46" s="187"/>
      <c r="R46" s="8"/>
      <c r="S46" s="8"/>
    </row>
    <row r="47" spans="1:20" x14ac:dyDescent="0.25">
      <c r="A47" s="187"/>
      <c r="B47" s="187"/>
      <c r="C47" s="187"/>
      <c r="D47" s="187"/>
      <c r="E47" s="187"/>
      <c r="F47" s="187"/>
      <c r="G47" s="187"/>
      <c r="H47" s="187"/>
      <c r="I47" s="187"/>
      <c r="J47" s="187"/>
      <c r="K47" s="187"/>
      <c r="L47" s="187"/>
      <c r="M47" s="187"/>
      <c r="N47" s="187"/>
      <c r="O47" s="187"/>
      <c r="P47" s="187"/>
      <c r="Q47" s="187"/>
      <c r="R47" s="8"/>
      <c r="S47" s="8"/>
    </row>
    <row r="48" spans="1:20" x14ac:dyDescent="0.25">
      <c r="A48" s="187"/>
      <c r="B48" s="187"/>
      <c r="C48" s="187"/>
      <c r="D48" s="187"/>
      <c r="E48" s="187"/>
      <c r="F48" s="187"/>
      <c r="G48" s="187"/>
      <c r="H48" s="187"/>
      <c r="I48" s="187"/>
      <c r="J48" s="187"/>
      <c r="K48" s="187"/>
      <c r="L48" s="187"/>
      <c r="M48" s="187"/>
      <c r="N48" s="187"/>
      <c r="O48" s="187"/>
      <c r="P48" s="187"/>
      <c r="Q48" s="187"/>
      <c r="R48" s="8"/>
      <c r="S48" s="8"/>
    </row>
    <row r="49" spans="1:17" x14ac:dyDescent="0.25">
      <c r="A49" s="187"/>
      <c r="B49" s="187"/>
      <c r="C49" s="187"/>
      <c r="D49" s="187"/>
      <c r="E49" s="187"/>
      <c r="F49" s="187"/>
      <c r="G49" s="187"/>
      <c r="H49" s="187"/>
      <c r="I49" s="187"/>
      <c r="J49" s="187"/>
      <c r="K49" s="187"/>
      <c r="L49" s="187"/>
      <c r="M49" s="187"/>
      <c r="N49" s="187"/>
      <c r="O49" s="2"/>
      <c r="P49" s="2"/>
      <c r="Q49" s="2"/>
    </row>
    <row r="50" spans="1:17" x14ac:dyDescent="0.25">
      <c r="A50" s="187"/>
      <c r="B50" s="187"/>
      <c r="C50" s="187"/>
      <c r="D50" s="187"/>
      <c r="E50" s="187"/>
      <c r="F50" s="187"/>
      <c r="G50" s="187"/>
      <c r="H50" s="187"/>
      <c r="I50" s="187"/>
      <c r="J50" s="187"/>
      <c r="K50" s="187"/>
      <c r="L50" s="187"/>
      <c r="M50" s="187"/>
      <c r="N50" s="187"/>
      <c r="O50" s="2"/>
      <c r="P50" s="2"/>
      <c r="Q50" s="2"/>
    </row>
    <row r="51" spans="1:17" x14ac:dyDescent="0.25">
      <c r="A51" s="187"/>
      <c r="B51" s="187"/>
      <c r="C51" s="187"/>
      <c r="D51" s="187"/>
      <c r="E51" s="187"/>
      <c r="F51" s="187"/>
      <c r="G51" s="187"/>
      <c r="H51" s="187"/>
      <c r="I51" s="187"/>
      <c r="J51" s="187"/>
      <c r="K51" s="187"/>
      <c r="L51" s="187"/>
      <c r="M51" s="187"/>
      <c r="N51" s="187"/>
      <c r="O51" s="2"/>
      <c r="P51" s="2"/>
      <c r="Q51" s="2"/>
    </row>
    <row r="52" spans="1:17" x14ac:dyDescent="0.25">
      <c r="A52" s="187"/>
      <c r="B52" s="187"/>
      <c r="C52" s="187"/>
      <c r="D52" s="187"/>
      <c r="E52" s="187"/>
      <c r="F52" s="187"/>
      <c r="G52" s="187"/>
      <c r="H52" s="187"/>
      <c r="I52" s="187"/>
      <c r="J52" s="187"/>
      <c r="K52" s="187"/>
      <c r="L52" s="187"/>
      <c r="M52" s="187"/>
      <c r="N52" s="187"/>
      <c r="O52" s="2"/>
      <c r="P52" s="2"/>
      <c r="Q52" s="2"/>
    </row>
    <row r="53" spans="1:17" x14ac:dyDescent="0.25">
      <c r="A53" s="187"/>
      <c r="B53" s="187"/>
      <c r="C53" s="187"/>
      <c r="D53" s="187"/>
      <c r="E53" s="187"/>
      <c r="F53" s="187"/>
      <c r="G53" s="187"/>
      <c r="H53" s="187"/>
      <c r="I53" s="187"/>
      <c r="J53" s="187"/>
      <c r="K53" s="187"/>
      <c r="L53" s="187"/>
      <c r="M53" s="187"/>
      <c r="N53" s="187"/>
      <c r="O53" s="2"/>
      <c r="P53" s="2"/>
      <c r="Q53" s="2"/>
    </row>
    <row r="54" spans="1:17" x14ac:dyDescent="0.25">
      <c r="A54" s="2"/>
      <c r="B54" s="2"/>
      <c r="C54" s="2"/>
      <c r="D54" s="2"/>
      <c r="E54" s="2"/>
      <c r="F54" s="2"/>
      <c r="G54" s="2"/>
      <c r="H54" s="2"/>
      <c r="I54" s="2"/>
      <c r="J54" s="2"/>
      <c r="K54" s="2"/>
      <c r="L54" s="2"/>
      <c r="M54" s="2"/>
      <c r="N54" s="2"/>
      <c r="O54" s="2"/>
      <c r="P54" s="2"/>
      <c r="Q54" s="2"/>
    </row>
  </sheetData>
  <mergeCells count="6">
    <mergeCell ref="N8:N31"/>
    <mergeCell ref="A35:J38"/>
    <mergeCell ref="A4:M4"/>
    <mergeCell ref="A5:M5"/>
    <mergeCell ref="A8:M31"/>
    <mergeCell ref="A32:M34"/>
  </mergeCells>
  <phoneticPr fontId="15" type="noConversion"/>
  <pageMargins left="0.7" right="0.7" top="0.75" bottom="0.75" header="0.3" footer="0.3"/>
  <drawing r:id="rId1"/>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C54"/>
  <sheetViews>
    <sheetView topLeftCell="G31" workbookViewId="0">
      <selection activeCell="L31" sqref="L1:L1048576"/>
    </sheetView>
  </sheetViews>
  <sheetFormatPr defaultColWidth="8.85546875" defaultRowHeight="15" x14ac:dyDescent="0.25"/>
  <cols>
    <col min="1" max="1" width="11.140625" customWidth="1"/>
    <col min="2" max="2" width="12.42578125" customWidth="1"/>
    <col min="3" max="3" width="11.42578125" customWidth="1"/>
    <col min="4" max="4" width="13.140625" customWidth="1"/>
    <col min="5" max="5" width="22" customWidth="1"/>
    <col min="6" max="6" width="25.42578125" customWidth="1"/>
    <col min="7" max="7" width="21.7109375" customWidth="1"/>
    <col min="8" max="8" width="19" customWidth="1"/>
    <col min="9" max="9" width="21.140625" customWidth="1"/>
    <col min="10" max="11" width="19" customWidth="1"/>
    <col min="12" max="12" width="19.7109375" hidden="1" customWidth="1"/>
    <col min="13" max="13" width="14.85546875" customWidth="1"/>
  </cols>
  <sheetData>
    <row r="1" spans="1:29" ht="15" customHeight="1" x14ac:dyDescent="0.25">
      <c r="A1" s="8"/>
      <c r="B1" s="8"/>
      <c r="C1" s="8"/>
      <c r="D1" s="8"/>
      <c r="E1" s="411" t="s">
        <v>57</v>
      </c>
      <c r="F1" s="398"/>
      <c r="G1" s="398"/>
      <c r="H1" s="398"/>
      <c r="I1" s="398"/>
      <c r="J1" s="8"/>
      <c r="K1" s="8"/>
    </row>
    <row r="2" spans="1:29" ht="37.5" customHeight="1" x14ac:dyDescent="0.25">
      <c r="A2" s="8"/>
      <c r="B2" s="8"/>
      <c r="C2" s="8"/>
      <c r="D2" s="8"/>
      <c r="E2" s="411"/>
      <c r="F2" s="398"/>
      <c r="G2" s="398"/>
      <c r="H2" s="398"/>
      <c r="I2" s="398"/>
      <c r="J2" s="8"/>
      <c r="K2" s="8"/>
    </row>
    <row r="3" spans="1:29" x14ac:dyDescent="0.25">
      <c r="A3" s="8"/>
      <c r="B3" s="8"/>
      <c r="C3" s="8"/>
      <c r="D3" s="8"/>
      <c r="E3" s="414" t="s">
        <v>170</v>
      </c>
      <c r="F3" s="414"/>
      <c r="G3" s="414"/>
      <c r="H3" s="414"/>
      <c r="I3" s="414"/>
      <c r="J3" s="8"/>
      <c r="K3" s="8"/>
    </row>
    <row r="4" spans="1:29" ht="30" x14ac:dyDescent="0.25">
      <c r="A4" s="8"/>
      <c r="B4" s="8"/>
      <c r="C4" s="8"/>
      <c r="D4" s="8"/>
      <c r="E4" s="20"/>
      <c r="F4" s="11" t="s">
        <v>171</v>
      </c>
      <c r="G4" s="11" t="s">
        <v>179</v>
      </c>
      <c r="H4" s="11" t="s">
        <v>183</v>
      </c>
      <c r="I4" s="113" t="s">
        <v>5</v>
      </c>
      <c r="J4" s="8"/>
      <c r="K4" s="8"/>
      <c r="AC4" s="202" t="s">
        <v>0</v>
      </c>
    </row>
    <row r="5" spans="1:29" ht="30" x14ac:dyDescent="0.25">
      <c r="A5" s="8"/>
      <c r="B5" s="8"/>
      <c r="C5" s="8"/>
      <c r="D5" s="8"/>
      <c r="E5" s="113" t="s">
        <v>49</v>
      </c>
      <c r="F5" s="20"/>
      <c r="G5" s="20"/>
      <c r="H5" s="20"/>
      <c r="I5" s="20"/>
      <c r="J5" s="8"/>
      <c r="K5" s="8"/>
      <c r="AC5" s="202" t="s">
        <v>143</v>
      </c>
    </row>
    <row r="6" spans="1:29" ht="30" customHeight="1" x14ac:dyDescent="0.25">
      <c r="A6" s="8"/>
      <c r="B6" s="8"/>
      <c r="C6" s="8"/>
      <c r="D6" s="8"/>
      <c r="E6" s="13" t="s">
        <v>20</v>
      </c>
      <c r="F6" s="295">
        <f>'Performance - Access'!G8</f>
        <v>0</v>
      </c>
      <c r="G6" s="296">
        <f>'Performance - Access'!G18</f>
        <v>0</v>
      </c>
      <c r="H6" s="294" t="e">
        <f>'Performance - Access'!G19</f>
        <v>#DIV/0!</v>
      </c>
      <c r="I6" s="297"/>
      <c r="J6" s="168"/>
      <c r="K6" s="8"/>
      <c r="AC6" s="202" t="s">
        <v>1</v>
      </c>
    </row>
    <row r="7" spans="1:29" ht="28.5" customHeight="1" x14ac:dyDescent="0.25">
      <c r="A7" s="8"/>
      <c r="B7" s="8"/>
      <c r="C7" s="8"/>
      <c r="D7" s="8"/>
      <c r="E7" s="13" t="s">
        <v>21</v>
      </c>
      <c r="F7" s="295">
        <f>'Performance - Access'!G22</f>
        <v>0</v>
      </c>
      <c r="G7" s="294">
        <f>'Performance - Access'!G32</f>
        <v>0</v>
      </c>
      <c r="H7" s="294" t="e">
        <f>'Performance - Access'!G33</f>
        <v>#DIV/0!</v>
      </c>
      <c r="I7" s="298"/>
      <c r="J7" s="8"/>
      <c r="K7" s="8"/>
    </row>
    <row r="8" spans="1:29" x14ac:dyDescent="0.25">
      <c r="A8" s="8"/>
      <c r="B8" s="8"/>
      <c r="C8" s="8"/>
      <c r="D8" s="8"/>
      <c r="E8" s="13" t="s">
        <v>22</v>
      </c>
      <c r="F8" s="295">
        <f>'Performance - Access'!G36</f>
        <v>0</v>
      </c>
      <c r="G8" s="294">
        <f>'Performance - Access'!G46</f>
        <v>0</v>
      </c>
      <c r="H8" s="299" t="e">
        <f>'Performance - Access'!G47</f>
        <v>#DIV/0!</v>
      </c>
      <c r="I8" s="300" t="str">
        <f>'Performance - Access'!G53</f>
        <v>No</v>
      </c>
      <c r="J8" s="8"/>
      <c r="K8" s="8"/>
    </row>
    <row r="9" spans="1:29" ht="74.25" customHeight="1" x14ac:dyDescent="0.25">
      <c r="A9" s="8"/>
      <c r="B9" s="8"/>
      <c r="C9" s="8"/>
      <c r="D9" s="8"/>
      <c r="E9" s="13" t="s">
        <v>178</v>
      </c>
      <c r="F9" s="295">
        <f>'Performance - Pop. Mgt'!G4</f>
        <v>0</v>
      </c>
      <c r="G9" s="294">
        <f>'Performance - Pop. Mgt'!G14</f>
        <v>0</v>
      </c>
      <c r="H9" s="294" t="e">
        <f>'Performance - Pop. Mgt'!G15</f>
        <v>#DIV/0!</v>
      </c>
      <c r="I9" s="301"/>
      <c r="J9" s="168"/>
      <c r="K9" s="8"/>
    </row>
    <row r="10" spans="1:29" ht="33" customHeight="1" x14ac:dyDescent="0.3">
      <c r="A10" s="8"/>
      <c r="B10" s="8"/>
      <c r="C10" s="8"/>
      <c r="D10" s="8"/>
      <c r="E10" s="13" t="s">
        <v>182</v>
      </c>
      <c r="F10" s="295">
        <f>'Performance - Pop. Mgt'!G32</f>
        <v>0</v>
      </c>
      <c r="G10" s="294">
        <f>'Performance - Pop. Mgt'!G28</f>
        <v>0</v>
      </c>
      <c r="H10" s="294" t="e">
        <f>'Performance - Pop. Mgt'!G29</f>
        <v>#DIV/0!</v>
      </c>
      <c r="I10" s="302"/>
      <c r="J10" s="8"/>
      <c r="K10" s="8"/>
    </row>
    <row r="11" spans="1:29" ht="31.5" customHeight="1" x14ac:dyDescent="0.3">
      <c r="A11" s="8"/>
      <c r="B11" s="8"/>
      <c r="C11" s="8"/>
      <c r="D11" s="8"/>
      <c r="E11" s="13" t="s">
        <v>23</v>
      </c>
      <c r="F11" s="303">
        <f>'Performance - Pop. Mgt'!G32</f>
        <v>0</v>
      </c>
      <c r="G11" s="294">
        <f>'Performance - Pop. Mgt'!G42</f>
        <v>0</v>
      </c>
      <c r="H11" s="294" t="e">
        <f>'Performance - Pop. Mgt'!G43</f>
        <v>#DIV/0!</v>
      </c>
      <c r="I11" s="302"/>
      <c r="J11" s="8"/>
      <c r="K11" s="8"/>
    </row>
    <row r="12" spans="1:29" ht="77.25" customHeight="1" x14ac:dyDescent="0.3">
      <c r="A12" s="8"/>
      <c r="B12" s="8"/>
      <c r="C12" s="8"/>
      <c r="D12" s="8"/>
      <c r="E12" s="13" t="s">
        <v>24</v>
      </c>
      <c r="F12" s="295">
        <f>'Performance - Pop. Mgt'!G46</f>
        <v>0</v>
      </c>
      <c r="G12" s="294">
        <f>'Performance - Pop. Mgt'!G56</f>
        <v>0</v>
      </c>
      <c r="H12" s="294" t="e">
        <f>'Performance - Pop. Mgt'!G57</f>
        <v>#DIV/0!</v>
      </c>
      <c r="I12" s="304" t="str">
        <f>'Performance - Pop. Mgt'!G63</f>
        <v>No</v>
      </c>
      <c r="J12" s="8"/>
      <c r="K12" s="8"/>
    </row>
    <row r="13" spans="1:29" ht="59.25" customHeight="1" x14ac:dyDescent="0.3">
      <c r="A13" s="8"/>
      <c r="B13" s="8"/>
      <c r="C13" s="8"/>
      <c r="D13" s="8"/>
      <c r="E13" s="13" t="s">
        <v>25</v>
      </c>
      <c r="F13" s="295">
        <f>'Performance - Care Mgt'!G4</f>
        <v>0</v>
      </c>
      <c r="G13" s="294">
        <f>'Performance - Care Mgt'!G14</f>
        <v>0</v>
      </c>
      <c r="H13" s="294" t="e">
        <f>'Performance - Care Mgt'!G15</f>
        <v>#DIV/0!</v>
      </c>
      <c r="I13" s="301"/>
      <c r="J13" s="168"/>
      <c r="K13" s="8"/>
    </row>
    <row r="14" spans="1:29" ht="76.5" customHeight="1" x14ac:dyDescent="0.3">
      <c r="A14" s="8"/>
      <c r="B14" s="8"/>
      <c r="C14" s="8"/>
      <c r="D14" s="8"/>
      <c r="E14" s="13" t="s">
        <v>26</v>
      </c>
      <c r="F14" s="295">
        <f>'Performance - Care Mgt'!G18</f>
        <v>0</v>
      </c>
      <c r="G14" s="294">
        <f>'Performance - Care Mgt'!G28</f>
        <v>0</v>
      </c>
      <c r="H14" s="294" t="e">
        <f>'Performance - Care Mgt'!G29</f>
        <v>#DIV/0!</v>
      </c>
      <c r="I14" s="302"/>
      <c r="J14" s="8"/>
      <c r="K14" s="8"/>
    </row>
    <row r="15" spans="1:29" ht="45.75" customHeight="1" x14ac:dyDescent="0.3">
      <c r="A15" s="8"/>
      <c r="B15" s="8"/>
      <c r="C15" s="8"/>
      <c r="D15" s="8"/>
      <c r="E15" s="13" t="s">
        <v>27</v>
      </c>
      <c r="F15" s="295">
        <f>'Performance - Care Mgt'!G32</f>
        <v>0</v>
      </c>
      <c r="G15" s="294">
        <f>'Performance - Care Mgt'!G42</f>
        <v>0</v>
      </c>
      <c r="H15" s="294" t="e">
        <f>'Performance - Care Mgt'!G43</f>
        <v>#DIV/0!</v>
      </c>
      <c r="I15" s="302"/>
      <c r="J15" s="8"/>
      <c r="K15" s="8"/>
    </row>
    <row r="16" spans="1:29" ht="63" customHeight="1" x14ac:dyDescent="0.3">
      <c r="A16" s="8"/>
      <c r="B16" s="8"/>
      <c r="C16" s="8"/>
      <c r="D16" s="8"/>
      <c r="E16" s="13" t="s">
        <v>28</v>
      </c>
      <c r="F16" s="295">
        <f>'Performance - Care Mgt'!G46</f>
        <v>0</v>
      </c>
      <c r="G16" s="294">
        <f>'Performance - Care Mgt'!G56</f>
        <v>0</v>
      </c>
      <c r="H16" s="294" t="e">
        <f>'Performance - Care Mgt'!G57</f>
        <v>#DIV/0!</v>
      </c>
      <c r="I16" s="302"/>
      <c r="J16" s="8"/>
      <c r="K16" s="8"/>
    </row>
    <row r="17" spans="1:11" ht="29.25" customHeight="1" x14ac:dyDescent="0.3">
      <c r="A17" s="8"/>
      <c r="B17" s="8"/>
      <c r="C17" s="8"/>
      <c r="D17" s="8"/>
      <c r="E17" s="13" t="s">
        <v>29</v>
      </c>
      <c r="F17" s="295">
        <f>'Performance - Care Mgt'!G60</f>
        <v>0</v>
      </c>
      <c r="G17" s="294">
        <f>'Performance - Care Mgt'!G70</f>
        <v>0</v>
      </c>
      <c r="H17" s="294" t="e">
        <f>'Performance - Care Mgt'!G71</f>
        <v>#DIV/0!</v>
      </c>
      <c r="I17" s="302"/>
      <c r="J17" s="8"/>
      <c r="K17" s="8"/>
    </row>
    <row r="18" spans="1:11" ht="45" customHeight="1" x14ac:dyDescent="0.3">
      <c r="A18" s="8"/>
      <c r="B18" s="8"/>
      <c r="C18" s="8"/>
      <c r="D18" s="8"/>
      <c r="E18" s="13" t="s">
        <v>30</v>
      </c>
      <c r="F18" s="295">
        <f>'Performance - Care Mgt'!G74</f>
        <v>0</v>
      </c>
      <c r="G18" s="294">
        <f>'Performance - Care Mgt'!G84</f>
        <v>0</v>
      </c>
      <c r="H18" s="294" t="e">
        <f>'Performance - Care Mgt'!G85</f>
        <v>#DIV/0!</v>
      </c>
      <c r="I18" s="302"/>
      <c r="J18" s="8"/>
      <c r="K18" s="8"/>
    </row>
    <row r="19" spans="1:11" ht="48" customHeight="1" x14ac:dyDescent="0.3">
      <c r="A19" s="8"/>
      <c r="B19" s="8"/>
      <c r="C19" s="8"/>
      <c r="D19" s="8"/>
      <c r="E19" s="13" t="s">
        <v>31</v>
      </c>
      <c r="F19" s="295">
        <f>'Performance - Care Mgt'!G88</f>
        <v>0</v>
      </c>
      <c r="G19" s="294">
        <f>'Performance - Care Mgt'!G98</f>
        <v>0</v>
      </c>
      <c r="H19" s="294" t="e">
        <f>'Performance - Care Mgt'!G99</f>
        <v>#DIV/0!</v>
      </c>
      <c r="I19" s="304" t="str">
        <f>'Performance - Care Mgt'!G105</f>
        <v>No</v>
      </c>
      <c r="J19" s="8"/>
      <c r="K19" s="8"/>
    </row>
    <row r="20" spans="1:11" ht="44.25" customHeight="1" x14ac:dyDescent="0.3">
      <c r="A20" s="8"/>
      <c r="B20" s="8"/>
      <c r="C20" s="8"/>
      <c r="D20" s="8"/>
      <c r="E20" s="13" t="s">
        <v>32</v>
      </c>
      <c r="F20" s="295">
        <f>'Performance - Self Care Support'!G4</f>
        <v>0</v>
      </c>
      <c r="G20" s="294">
        <f>'Performance - Self Care Support'!G14</f>
        <v>0</v>
      </c>
      <c r="H20" s="294" t="e">
        <f>'Performance - Self Care Support'!G15</f>
        <v>#DIV/0!</v>
      </c>
      <c r="I20" s="301"/>
      <c r="J20" s="168"/>
      <c r="K20" s="8"/>
    </row>
    <row r="21" spans="1:11" ht="61.5" customHeight="1" x14ac:dyDescent="0.3">
      <c r="A21" s="8"/>
      <c r="B21" s="8"/>
      <c r="C21" s="8"/>
      <c r="D21" s="8"/>
      <c r="E21" s="13" t="s">
        <v>33</v>
      </c>
      <c r="F21" s="295">
        <f>'Performance - Self Care Support'!G18</f>
        <v>0</v>
      </c>
      <c r="G21" s="294">
        <f>'Performance - Self Care Support'!G28</f>
        <v>0</v>
      </c>
      <c r="H21" s="294" t="e">
        <f>'Performance - Self Care Support'!G29</f>
        <v>#DIV/0!</v>
      </c>
      <c r="I21" s="302"/>
      <c r="J21" s="8"/>
      <c r="K21" s="8"/>
    </row>
    <row r="22" spans="1:11" ht="59.25" customHeight="1" x14ac:dyDescent="0.3">
      <c r="A22" s="8"/>
      <c r="B22" s="8"/>
      <c r="C22" s="8"/>
      <c r="D22" s="8"/>
      <c r="E22" s="13" t="s">
        <v>34</v>
      </c>
      <c r="F22" s="295">
        <f>'Performance - Self Care Support'!G32</f>
        <v>0</v>
      </c>
      <c r="G22" s="294">
        <f>'Performance - Self Care Support'!G42</f>
        <v>0</v>
      </c>
      <c r="H22" s="294" t="e">
        <f>'Performance - Self Care Support'!G43</f>
        <v>#DIV/0!</v>
      </c>
      <c r="I22" s="302"/>
      <c r="J22" s="8"/>
      <c r="K22" s="8"/>
    </row>
    <row r="23" spans="1:11" ht="48" customHeight="1" x14ac:dyDescent="0.3">
      <c r="A23" s="8"/>
      <c r="B23" s="8"/>
      <c r="C23" s="8"/>
      <c r="D23" s="8"/>
      <c r="E23" s="13" t="s">
        <v>35</v>
      </c>
      <c r="F23" s="295">
        <f>'Performance - Self Care Support'!G46</f>
        <v>0</v>
      </c>
      <c r="G23" s="294">
        <f>'Performance - Self Care Support'!G56</f>
        <v>0</v>
      </c>
      <c r="H23" s="294" t="e">
        <f>'Performance - Self Care Support'!G57</f>
        <v>#DIV/0!</v>
      </c>
      <c r="I23" s="302"/>
      <c r="J23" s="8"/>
      <c r="K23" s="8"/>
    </row>
    <row r="24" spans="1:11" ht="49.5" customHeight="1" x14ac:dyDescent="0.3">
      <c r="A24" s="8"/>
      <c r="B24" s="8"/>
      <c r="C24" s="8"/>
      <c r="D24" s="8"/>
      <c r="E24" s="13" t="s">
        <v>36</v>
      </c>
      <c r="F24" s="295">
        <f>'Performance - Self Care Support'!G60</f>
        <v>0</v>
      </c>
      <c r="G24" s="294">
        <f>'Performance - Self Care Support'!G70</f>
        <v>0</v>
      </c>
      <c r="H24" s="294" t="e">
        <f>'Performance - Self Care Support'!G71</f>
        <v>#DIV/0!</v>
      </c>
      <c r="I24" s="298"/>
      <c r="J24" s="8"/>
      <c r="K24" s="8"/>
    </row>
    <row r="25" spans="1:11" ht="33" customHeight="1" x14ac:dyDescent="0.3">
      <c r="A25" s="8"/>
      <c r="B25" s="8"/>
      <c r="C25" s="8"/>
      <c r="D25" s="8"/>
      <c r="E25" s="13" t="s">
        <v>37</v>
      </c>
      <c r="F25" s="295">
        <f>'Performance - Self Care Support'!G74</f>
        <v>0</v>
      </c>
      <c r="G25" s="294">
        <f>'Performance - Self Care Support'!G84</f>
        <v>0</v>
      </c>
      <c r="H25" s="294" t="e">
        <f>'Performance - Self Care Support'!G85</f>
        <v>#DIV/0!</v>
      </c>
      <c r="I25" s="305" t="str">
        <f>'Performance - Self Care Support'!G91</f>
        <v>No</v>
      </c>
      <c r="J25" s="8"/>
      <c r="K25" s="8"/>
    </row>
    <row r="26" spans="1:11" ht="62.25" customHeight="1" x14ac:dyDescent="0.3">
      <c r="A26" s="8"/>
      <c r="B26" s="8"/>
      <c r="C26" s="8"/>
      <c r="D26" s="8"/>
      <c r="E26" s="13" t="s">
        <v>38</v>
      </c>
      <c r="F26" s="295">
        <f>'Performance - Referral Tracking'!G4</f>
        <v>0</v>
      </c>
      <c r="G26" s="294">
        <f>'Performance - Referral Tracking'!G14</f>
        <v>0</v>
      </c>
      <c r="H26" s="294" t="e">
        <f>'Performance - Referral Tracking'!G15</f>
        <v>#DIV/0!</v>
      </c>
      <c r="I26" s="301"/>
      <c r="J26" s="168"/>
      <c r="K26" s="8"/>
    </row>
    <row r="27" spans="1:11" ht="31.5" customHeight="1" x14ac:dyDescent="0.3">
      <c r="A27" s="8"/>
      <c r="B27" s="8"/>
      <c r="C27" s="8"/>
      <c r="D27" s="8"/>
      <c r="E27" s="13" t="s">
        <v>39</v>
      </c>
      <c r="F27" s="295">
        <f>'Performance - Referral Tracking'!G18</f>
        <v>0</v>
      </c>
      <c r="G27" s="294">
        <f>'Performance - Referral Tracking'!G28</f>
        <v>0</v>
      </c>
      <c r="H27" s="294" t="e">
        <f>'Performance - Referral Tracking'!G29</f>
        <v>#DIV/0!</v>
      </c>
      <c r="I27" s="302"/>
      <c r="J27" s="8"/>
      <c r="K27" s="8"/>
    </row>
    <row r="28" spans="1:11" ht="31.5" customHeight="1" x14ac:dyDescent="0.3">
      <c r="A28" s="8"/>
      <c r="B28" s="8"/>
      <c r="C28" s="8"/>
      <c r="D28" s="8"/>
      <c r="E28" s="13" t="s">
        <v>40</v>
      </c>
      <c r="F28" s="295">
        <f>'Performance - Referral Tracking'!G32</f>
        <v>0</v>
      </c>
      <c r="G28" s="294">
        <f>'Performance - Referral Tracking'!G42</f>
        <v>0</v>
      </c>
      <c r="H28" s="294" t="e">
        <f>'Performance - Referral Tracking'!G43</f>
        <v>#DIV/0!</v>
      </c>
      <c r="I28" s="302"/>
      <c r="J28" s="8"/>
      <c r="K28" s="8"/>
    </row>
    <row r="29" spans="1:11" ht="45" customHeight="1" x14ac:dyDescent="0.3">
      <c r="A29" s="8"/>
      <c r="B29" s="8"/>
      <c r="C29" s="8"/>
      <c r="D29" s="8"/>
      <c r="E29" s="13" t="s">
        <v>41</v>
      </c>
      <c r="F29" s="295">
        <f>'Performance - Referral Tracking'!G46</f>
        <v>0</v>
      </c>
      <c r="G29" s="294">
        <f>'Performance - Referral Tracking'!G56</f>
        <v>0</v>
      </c>
      <c r="H29" s="294" t="e">
        <f>'Performance - Referral Tracking'!G57</f>
        <v>#DIV/0!</v>
      </c>
      <c r="I29" s="302"/>
      <c r="J29" s="8"/>
      <c r="K29" s="8"/>
    </row>
    <row r="30" spans="1:11" ht="30" customHeight="1" x14ac:dyDescent="0.3">
      <c r="A30" s="8"/>
      <c r="B30" s="8"/>
      <c r="C30" s="8"/>
      <c r="D30" s="8"/>
      <c r="E30" s="13" t="s">
        <v>42</v>
      </c>
      <c r="F30" s="295">
        <f>'Performance - Referral Tracking'!G61</f>
        <v>0</v>
      </c>
      <c r="G30" s="294">
        <f>'Performance - Referral Tracking'!G71</f>
        <v>0</v>
      </c>
      <c r="H30" s="294" t="e">
        <f>'Performance - Referral Tracking'!G72</f>
        <v>#DIV/0!</v>
      </c>
      <c r="I30" s="298"/>
      <c r="J30" s="8"/>
      <c r="K30" s="8"/>
    </row>
    <row r="31" spans="1:11" ht="45.75" customHeight="1" x14ac:dyDescent="0.3">
      <c r="A31" s="8"/>
      <c r="B31" s="8"/>
      <c r="C31" s="8"/>
      <c r="D31" s="8"/>
      <c r="E31" s="13" t="s">
        <v>43</v>
      </c>
      <c r="F31" s="295">
        <f>'Performance - Referral Tracking'!G75</f>
        <v>0</v>
      </c>
      <c r="G31" s="294">
        <f>'Performance - Referral Tracking'!G85</f>
        <v>0</v>
      </c>
      <c r="H31" s="294" t="e">
        <f>'Performance - Referral Tracking'!G86</f>
        <v>#DIV/0!</v>
      </c>
      <c r="I31" s="302" t="str">
        <f>'Performance - Referral Tracking'!G92</f>
        <v>No</v>
      </c>
      <c r="J31" s="8"/>
      <c r="K31" s="8"/>
    </row>
    <row r="32" spans="1:11" ht="48" customHeight="1" x14ac:dyDescent="0.3">
      <c r="A32" s="8"/>
      <c r="B32" s="8"/>
      <c r="C32" s="8"/>
      <c r="D32" s="8"/>
      <c r="E32" s="13" t="s">
        <v>47</v>
      </c>
      <c r="F32" s="295">
        <f>'Performance - CQI'!G5</f>
        <v>0</v>
      </c>
      <c r="G32" s="294">
        <f>'Performance - CQI'!G10</f>
        <v>0</v>
      </c>
      <c r="H32" s="306" t="s">
        <v>55</v>
      </c>
      <c r="I32" s="307"/>
      <c r="J32" s="168"/>
      <c r="K32" s="8"/>
    </row>
    <row r="33" spans="1:12" ht="45" customHeight="1" x14ac:dyDescent="0.3">
      <c r="A33" s="8"/>
      <c r="B33" s="8"/>
      <c r="C33" s="8"/>
      <c r="D33" s="8"/>
      <c r="E33" s="13" t="s">
        <v>48</v>
      </c>
      <c r="F33" s="295">
        <f>'Performance - CQI'!G13</f>
        <v>0</v>
      </c>
      <c r="G33" s="294">
        <f>'Performance - CQI'!G18</f>
        <v>0</v>
      </c>
      <c r="H33" s="306" t="s">
        <v>55</v>
      </c>
      <c r="I33" s="302"/>
      <c r="J33" s="8"/>
      <c r="K33" s="8"/>
    </row>
    <row r="34" spans="1:12" ht="46.5" customHeight="1" x14ac:dyDescent="0.3">
      <c r="A34" s="8"/>
      <c r="B34" s="8"/>
      <c r="C34" s="8"/>
      <c r="D34" s="8"/>
      <c r="E34" s="13" t="s">
        <v>46</v>
      </c>
      <c r="F34" s="295">
        <f>'Performance - CQI'!G21</f>
        <v>0</v>
      </c>
      <c r="G34" s="294">
        <f>'Performance - CQI'!G26</f>
        <v>0</v>
      </c>
      <c r="H34" s="306" t="s">
        <v>55</v>
      </c>
      <c r="I34" s="302"/>
      <c r="J34" s="8"/>
      <c r="K34" s="8"/>
    </row>
    <row r="35" spans="1:12" ht="48" customHeight="1" x14ac:dyDescent="0.3">
      <c r="A35" s="8"/>
      <c r="B35" s="8"/>
      <c r="C35" s="8"/>
      <c r="D35" s="8"/>
      <c r="E35" s="13" t="s">
        <v>56</v>
      </c>
      <c r="F35" s="295">
        <f>'Performance - CQI'!G29</f>
        <v>0</v>
      </c>
      <c r="G35" s="294">
        <f>'Performance - CQI'!G34</f>
        <v>0</v>
      </c>
      <c r="H35" s="306" t="s">
        <v>55</v>
      </c>
      <c r="I35" s="302"/>
      <c r="J35" s="8"/>
      <c r="K35" s="8"/>
    </row>
    <row r="36" spans="1:12" ht="28.5" customHeight="1" x14ac:dyDescent="0.3">
      <c r="A36" s="8"/>
      <c r="B36" s="8"/>
      <c r="C36" s="8"/>
      <c r="D36" s="8"/>
      <c r="E36" s="13" t="s">
        <v>44</v>
      </c>
      <c r="F36" s="295">
        <f>'Performance - CQI'!G37</f>
        <v>0</v>
      </c>
      <c r="G36" s="294">
        <f>'Performance - CQI'!G42</f>
        <v>0</v>
      </c>
      <c r="H36" s="306" t="s">
        <v>55</v>
      </c>
      <c r="I36" s="304" t="str">
        <f>'Performance - CQI'!G48</f>
        <v>No</v>
      </c>
      <c r="J36" s="8"/>
      <c r="K36" s="8"/>
    </row>
    <row r="37" spans="1:12" x14ac:dyDescent="0.25">
      <c r="A37" s="8"/>
      <c r="B37" s="8"/>
      <c r="C37" s="8"/>
      <c r="D37" s="8"/>
      <c r="I37" s="8"/>
      <c r="J37" s="8"/>
      <c r="K37" s="8"/>
    </row>
    <row r="38" spans="1:12" x14ac:dyDescent="0.25">
      <c r="A38" s="8"/>
      <c r="B38" s="8"/>
      <c r="C38" s="8"/>
      <c r="D38" s="8"/>
      <c r="E38" s="119" t="s">
        <v>58</v>
      </c>
      <c r="F38" s="120"/>
      <c r="G38" s="308">
        <f>SUM(G6:G36)</f>
        <v>0</v>
      </c>
      <c r="H38" s="121"/>
      <c r="I38" s="8"/>
      <c r="J38" s="8"/>
      <c r="K38" s="8"/>
    </row>
    <row r="39" spans="1:12" x14ac:dyDescent="0.25">
      <c r="A39" s="8"/>
      <c r="B39" s="8"/>
      <c r="C39" s="8"/>
      <c r="D39" s="8"/>
      <c r="E39" s="119" t="s">
        <v>59</v>
      </c>
      <c r="F39" s="120"/>
      <c r="G39" s="122"/>
      <c r="H39" s="121"/>
      <c r="I39" s="8"/>
      <c r="J39" s="8"/>
      <c r="K39" s="8"/>
    </row>
    <row r="40" spans="1:12" ht="60" x14ac:dyDescent="0.25">
      <c r="A40" s="8"/>
      <c r="B40" s="8"/>
      <c r="C40" s="8"/>
      <c r="D40" s="8"/>
      <c r="E40" s="123" t="s">
        <v>60</v>
      </c>
      <c r="F40" s="120"/>
      <c r="G40" s="122"/>
      <c r="H40" s="121"/>
      <c r="I40" s="8"/>
      <c r="J40" s="8"/>
      <c r="K40" s="8"/>
    </row>
    <row r="41" spans="1:12" x14ac:dyDescent="0.25">
      <c r="A41" s="8"/>
      <c r="B41" s="8"/>
      <c r="C41" s="8"/>
      <c r="D41" s="8"/>
      <c r="E41" s="8"/>
      <c r="F41" s="8"/>
      <c r="G41" s="8"/>
      <c r="H41" s="8"/>
      <c r="I41" s="8"/>
      <c r="J41" s="8"/>
      <c r="K41" s="8"/>
      <c r="L41" t="s">
        <v>0</v>
      </c>
    </row>
    <row r="42" spans="1:12" ht="30" x14ac:dyDescent="0.25">
      <c r="A42" s="8"/>
      <c r="B42" s="8"/>
      <c r="C42" s="8"/>
      <c r="D42" s="8"/>
      <c r="E42" s="259" t="s">
        <v>11</v>
      </c>
      <c r="F42" s="260" t="s">
        <v>104</v>
      </c>
      <c r="G42" s="257"/>
      <c r="H42" s="258"/>
      <c r="I42" s="8"/>
      <c r="J42" s="8"/>
      <c r="K42" s="8"/>
      <c r="L42" t="s">
        <v>143</v>
      </c>
    </row>
    <row r="43" spans="1:12" x14ac:dyDescent="0.25">
      <c r="A43" s="8"/>
      <c r="B43" s="8"/>
      <c r="C43" s="8"/>
      <c r="D43" s="8"/>
      <c r="E43" s="255"/>
      <c r="F43" s="309" t="str">
        <f>IF(E43=L41,"6","0")</f>
        <v>0</v>
      </c>
      <c r="G43" s="261"/>
      <c r="H43" s="256"/>
      <c r="I43" s="8"/>
      <c r="J43" s="8"/>
      <c r="K43" s="8"/>
    </row>
    <row r="44" spans="1:12" x14ac:dyDescent="0.25">
      <c r="A44" s="8"/>
      <c r="B44" s="8"/>
      <c r="C44" s="8"/>
      <c r="D44" s="8"/>
      <c r="E44" s="8"/>
      <c r="F44" s="8"/>
      <c r="G44" s="265"/>
      <c r="H44" s="180"/>
      <c r="I44" s="8"/>
      <c r="J44" s="8"/>
      <c r="K44" s="8"/>
    </row>
    <row r="45" spans="1:12" x14ac:dyDescent="0.25">
      <c r="A45" s="8"/>
      <c r="B45" s="8"/>
      <c r="C45" s="8"/>
      <c r="D45" s="8"/>
      <c r="E45" s="8"/>
      <c r="F45" s="8"/>
      <c r="G45" s="8"/>
      <c r="H45" s="8"/>
      <c r="I45" s="8"/>
      <c r="J45" s="8"/>
      <c r="K45" s="8"/>
    </row>
    <row r="46" spans="1:12" x14ac:dyDescent="0.25">
      <c r="A46" s="8"/>
      <c r="B46" s="8"/>
      <c r="C46" s="8"/>
      <c r="D46" s="8"/>
      <c r="E46" s="8"/>
      <c r="F46" s="8"/>
      <c r="G46" s="8"/>
      <c r="H46" s="8"/>
      <c r="I46" s="8"/>
      <c r="J46" s="8"/>
      <c r="K46" s="8"/>
    </row>
    <row r="47" spans="1:12" x14ac:dyDescent="0.25">
      <c r="A47" s="8"/>
      <c r="B47" s="8"/>
      <c r="C47" s="8"/>
      <c r="D47" s="8"/>
      <c r="E47" s="8"/>
      <c r="F47" s="8"/>
      <c r="G47" s="8"/>
      <c r="H47" s="8"/>
      <c r="I47" s="8"/>
      <c r="J47" s="8"/>
      <c r="K47" s="8"/>
    </row>
    <row r="48" spans="1:12" x14ac:dyDescent="0.25">
      <c r="A48" s="8"/>
      <c r="B48" s="8"/>
      <c r="C48" s="8"/>
      <c r="D48" s="8"/>
      <c r="E48" s="8"/>
      <c r="F48" s="8"/>
      <c r="G48" s="8"/>
      <c r="H48" s="8"/>
      <c r="I48" s="8"/>
      <c r="J48" s="8"/>
      <c r="K48" s="8"/>
    </row>
    <row r="49" spans="1:11" x14ac:dyDescent="0.25">
      <c r="A49" s="8"/>
      <c r="B49" s="8"/>
      <c r="C49" s="8"/>
      <c r="D49" s="8"/>
      <c r="E49" s="8"/>
      <c r="F49" s="8"/>
      <c r="G49" s="8"/>
      <c r="H49" s="8"/>
      <c r="I49" s="8"/>
      <c r="J49" s="8"/>
      <c r="K49" s="8"/>
    </row>
    <row r="50" spans="1:11" x14ac:dyDescent="0.25">
      <c r="A50" s="8"/>
      <c r="B50" s="8"/>
      <c r="C50" s="8"/>
      <c r="D50" s="8"/>
      <c r="E50" s="8"/>
      <c r="F50" s="8"/>
      <c r="G50" s="8"/>
      <c r="H50" s="8"/>
      <c r="I50" s="8"/>
      <c r="J50" s="8"/>
      <c r="K50" s="8"/>
    </row>
    <row r="51" spans="1:11" x14ac:dyDescent="0.25">
      <c r="A51" s="8"/>
      <c r="B51" s="8"/>
      <c r="C51" s="8"/>
      <c r="D51" s="8"/>
      <c r="E51" s="8"/>
      <c r="F51" s="8"/>
      <c r="G51" s="8"/>
      <c r="H51" s="8"/>
      <c r="I51" s="8"/>
      <c r="J51" s="8"/>
      <c r="K51" s="8"/>
    </row>
    <row r="52" spans="1:11" x14ac:dyDescent="0.25">
      <c r="A52" s="8"/>
      <c r="B52" s="8"/>
      <c r="C52" s="8"/>
      <c r="D52" s="8"/>
      <c r="E52" s="8"/>
      <c r="F52" s="8"/>
      <c r="G52" s="8"/>
      <c r="H52" s="8"/>
      <c r="I52" s="8"/>
      <c r="J52" s="8"/>
      <c r="K52" s="8"/>
    </row>
    <row r="53" spans="1:11" x14ac:dyDescent="0.25">
      <c r="A53" s="8"/>
      <c r="B53" s="8"/>
      <c r="C53" s="8"/>
      <c r="D53" s="8"/>
      <c r="E53" s="8"/>
      <c r="F53" s="8"/>
      <c r="G53" s="8"/>
      <c r="H53" s="8"/>
      <c r="I53" s="8"/>
      <c r="J53" s="8"/>
      <c r="K53" s="8"/>
    </row>
    <row r="54" spans="1:11" x14ac:dyDescent="0.25">
      <c r="A54" s="8"/>
      <c r="B54" s="8"/>
      <c r="C54" s="8"/>
      <c r="D54" s="8"/>
      <c r="E54" s="8"/>
      <c r="F54" s="8"/>
      <c r="G54" s="8"/>
      <c r="H54" s="8"/>
      <c r="I54" s="8"/>
      <c r="J54" s="8"/>
      <c r="K54" s="8"/>
    </row>
  </sheetData>
  <mergeCells count="2">
    <mergeCell ref="E1:I2"/>
    <mergeCell ref="E3:I3"/>
  </mergeCells>
  <phoneticPr fontId="15" type="noConversion"/>
  <dataValidations count="1">
    <dataValidation type="list" allowBlank="1" showInputMessage="1" showErrorMessage="1" sqref="E43">
      <formula1>$L$41:$L$42</formula1>
    </dataValidation>
  </dataValidations>
  <pageMargins left="0.7" right="0.7" top="0.75" bottom="0.75" header="0.3" footer="0.3"/>
  <legacyDrawing r:id="rId1"/>
  <extLst>
    <ext xmlns:mx="http://schemas.microsoft.com/office/mac/excel/2008/main" uri="http://schemas.microsoft.com/office/mac/excel/2008/main">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T33"/>
  <sheetViews>
    <sheetView workbookViewId="0">
      <selection activeCell="I11" sqref="I11"/>
    </sheetView>
  </sheetViews>
  <sheetFormatPr defaultColWidth="8.85546875" defaultRowHeight="15" x14ac:dyDescent="0.25"/>
  <cols>
    <col min="5" max="5" width="22.28515625" customWidth="1"/>
    <col min="6" max="9" width="19" customWidth="1"/>
    <col min="10" max="11" width="19" hidden="1" customWidth="1"/>
    <col min="12" max="12" width="13.85546875" hidden="1" customWidth="1"/>
    <col min="13" max="13" width="16.85546875" hidden="1" customWidth="1"/>
    <col min="14" max="14" width="14.85546875" hidden="1" customWidth="1"/>
    <col min="15" max="15" width="0" hidden="1" customWidth="1"/>
  </cols>
  <sheetData>
    <row r="1" spans="1:20" ht="15" customHeight="1" x14ac:dyDescent="0.25">
      <c r="A1" s="8"/>
      <c r="B1" s="8"/>
      <c r="C1" s="8"/>
      <c r="D1" s="8"/>
      <c r="E1" s="418" t="s">
        <v>94</v>
      </c>
      <c r="F1" s="418"/>
      <c r="G1" s="418"/>
      <c r="H1" s="418"/>
      <c r="I1" s="418"/>
      <c r="J1" s="7"/>
      <c r="K1" s="7"/>
      <c r="L1" s="7"/>
      <c r="M1" s="7"/>
      <c r="N1" s="7"/>
      <c r="P1" s="8"/>
      <c r="Q1" s="8"/>
      <c r="R1" s="8"/>
      <c r="S1" s="8"/>
      <c r="T1" s="8"/>
    </row>
    <row r="2" spans="1:20" x14ac:dyDescent="0.25">
      <c r="A2" s="8"/>
      <c r="B2" s="8"/>
      <c r="C2" s="8"/>
      <c r="D2" s="8"/>
      <c r="E2" s="418"/>
      <c r="F2" s="418"/>
      <c r="G2" s="418"/>
      <c r="H2" s="418"/>
      <c r="I2" s="418"/>
      <c r="J2" s="7"/>
      <c r="K2" s="7"/>
      <c r="L2" s="7"/>
      <c r="M2" s="7"/>
      <c r="N2" s="7"/>
      <c r="P2" s="8"/>
      <c r="Q2" s="8"/>
      <c r="R2" s="8"/>
      <c r="S2" s="8"/>
      <c r="T2" s="8"/>
    </row>
    <row r="3" spans="1:20" ht="45" x14ac:dyDescent="0.25">
      <c r="A3" s="8"/>
      <c r="B3" s="8"/>
      <c r="C3" s="8"/>
      <c r="D3" s="8"/>
      <c r="E3" s="22" t="s">
        <v>98</v>
      </c>
      <c r="F3" s="22" t="s">
        <v>101</v>
      </c>
      <c r="G3" s="22" t="s">
        <v>102</v>
      </c>
      <c r="H3" s="23" t="s">
        <v>133</v>
      </c>
      <c r="I3" s="22" t="s">
        <v>103</v>
      </c>
      <c r="J3" s="3"/>
      <c r="K3" s="3"/>
      <c r="L3" s="3"/>
      <c r="M3" s="3"/>
      <c r="N3" s="3"/>
      <c r="P3" s="8"/>
      <c r="Q3" s="8"/>
      <c r="R3" s="8"/>
      <c r="S3" s="8"/>
      <c r="T3" s="8"/>
    </row>
    <row r="4" spans="1:20" ht="20.25" customHeight="1" x14ac:dyDescent="0.25">
      <c r="A4" s="8"/>
      <c r="B4" s="8"/>
      <c r="C4" s="8"/>
      <c r="D4" s="8"/>
      <c r="E4" s="419" t="s">
        <v>95</v>
      </c>
      <c r="F4" s="420"/>
      <c r="G4" s="420"/>
      <c r="H4" s="420"/>
      <c r="I4" s="421"/>
      <c r="J4" t="s">
        <v>145</v>
      </c>
      <c r="K4" t="s">
        <v>99</v>
      </c>
      <c r="L4" t="s">
        <v>100</v>
      </c>
      <c r="M4">
        <v>1</v>
      </c>
      <c r="N4">
        <v>0</v>
      </c>
      <c r="O4">
        <v>-1</v>
      </c>
      <c r="P4" s="8"/>
      <c r="Q4" s="8"/>
      <c r="R4" s="8"/>
      <c r="S4" s="8"/>
      <c r="T4" s="8"/>
    </row>
    <row r="5" spans="1:20" x14ac:dyDescent="0.25">
      <c r="A5" s="8"/>
      <c r="B5" s="8"/>
      <c r="C5" s="8"/>
      <c r="D5" s="8"/>
      <c r="E5" s="24"/>
      <c r="F5" s="29"/>
      <c r="G5" s="29"/>
      <c r="H5" s="29"/>
      <c r="I5" s="310" t="str">
        <f>IF(H5="same",$N$4,IF(H5="improved",$M$4,IF(H5="worsened",$O$4,IF(H5="",""))))</f>
        <v/>
      </c>
      <c r="P5" s="8"/>
      <c r="Q5" s="8"/>
      <c r="R5" s="8"/>
      <c r="S5" s="8"/>
      <c r="T5" s="8"/>
    </row>
    <row r="6" spans="1:20" x14ac:dyDescent="0.25">
      <c r="A6" s="8"/>
      <c r="B6" s="8"/>
      <c r="C6" s="8"/>
      <c r="D6" s="8"/>
      <c r="E6" s="24"/>
      <c r="F6" s="29"/>
      <c r="G6" s="29"/>
      <c r="H6" s="29"/>
      <c r="I6" s="310" t="str">
        <f t="shared" ref="I6:I20" si="0">IF(H6="same",$N$4,IF(H6="improved",$M$4,IF(H6="worsened",$O$4,IF(H6="",""))))</f>
        <v/>
      </c>
      <c r="P6" s="8"/>
      <c r="Q6" s="8"/>
      <c r="R6" s="8"/>
      <c r="S6" s="8"/>
      <c r="T6" s="8"/>
    </row>
    <row r="7" spans="1:20" x14ac:dyDescent="0.25">
      <c r="A7" s="8"/>
      <c r="B7" s="8"/>
      <c r="C7" s="8"/>
      <c r="D7" s="8"/>
      <c r="E7" s="422" t="s">
        <v>96</v>
      </c>
      <c r="F7" s="423"/>
      <c r="G7" s="423"/>
      <c r="H7" s="423"/>
      <c r="I7" s="424"/>
      <c r="P7" s="8"/>
      <c r="Q7" s="8"/>
      <c r="R7" s="8"/>
      <c r="S7" s="8"/>
      <c r="T7" s="8"/>
    </row>
    <row r="8" spans="1:20" x14ac:dyDescent="0.25">
      <c r="A8" s="8"/>
      <c r="B8" s="8"/>
      <c r="C8" s="8"/>
      <c r="D8" s="8"/>
      <c r="E8" s="26"/>
      <c r="F8" s="29"/>
      <c r="G8" s="29"/>
      <c r="H8" s="29"/>
      <c r="I8" s="310" t="str">
        <f t="shared" si="0"/>
        <v/>
      </c>
      <c r="P8" s="8"/>
      <c r="Q8" s="8"/>
      <c r="R8" s="8"/>
      <c r="S8" s="8"/>
      <c r="T8" s="8"/>
    </row>
    <row r="9" spans="1:20" x14ac:dyDescent="0.25">
      <c r="A9" s="8"/>
      <c r="B9" s="8"/>
      <c r="C9" s="8"/>
      <c r="D9" s="8"/>
      <c r="E9" s="26"/>
      <c r="F9" s="29"/>
      <c r="G9" s="29"/>
      <c r="H9" s="29"/>
      <c r="I9" s="310" t="str">
        <f t="shared" si="0"/>
        <v/>
      </c>
      <c r="P9" s="8"/>
      <c r="Q9" s="8"/>
      <c r="R9" s="8"/>
      <c r="S9" s="8"/>
      <c r="T9" s="8"/>
    </row>
    <row r="10" spans="1:20" x14ac:dyDescent="0.25">
      <c r="A10" s="8"/>
      <c r="B10" s="8"/>
      <c r="C10" s="8"/>
      <c r="D10" s="8"/>
      <c r="E10" s="26"/>
      <c r="F10" s="29"/>
      <c r="G10" s="29"/>
      <c r="H10" s="29"/>
      <c r="I10" s="310" t="str">
        <f t="shared" si="0"/>
        <v/>
      </c>
      <c r="P10" s="8"/>
      <c r="Q10" s="8"/>
      <c r="R10" s="8"/>
      <c r="S10" s="8"/>
      <c r="T10" s="8"/>
    </row>
    <row r="11" spans="1:20" x14ac:dyDescent="0.25">
      <c r="A11" s="8"/>
      <c r="B11" s="8"/>
      <c r="C11" s="8"/>
      <c r="D11" s="8"/>
      <c r="E11" s="24"/>
      <c r="F11" s="29"/>
      <c r="G11" s="29"/>
      <c r="H11" s="29"/>
      <c r="I11" s="310" t="str">
        <f t="shared" si="0"/>
        <v/>
      </c>
      <c r="P11" s="8"/>
      <c r="Q11" s="8"/>
      <c r="R11" s="8"/>
      <c r="S11" s="8"/>
      <c r="T11" s="8"/>
    </row>
    <row r="12" spans="1:20" x14ac:dyDescent="0.25">
      <c r="A12" s="8"/>
      <c r="B12" s="8"/>
      <c r="C12" s="8"/>
      <c r="D12" s="8"/>
      <c r="E12" s="24"/>
      <c r="F12" s="29"/>
      <c r="G12" s="29"/>
      <c r="H12" s="29"/>
      <c r="I12" s="310" t="str">
        <f t="shared" si="0"/>
        <v/>
      </c>
      <c r="P12" s="8"/>
      <c r="Q12" s="8"/>
      <c r="R12" s="8"/>
      <c r="S12" s="8"/>
      <c r="T12" s="8"/>
    </row>
    <row r="13" spans="1:20" x14ac:dyDescent="0.25">
      <c r="A13" s="8"/>
      <c r="B13" s="8"/>
      <c r="C13" s="8"/>
      <c r="D13" s="8"/>
      <c r="E13" s="425" t="s">
        <v>132</v>
      </c>
      <c r="F13" s="426"/>
      <c r="G13" s="426"/>
      <c r="H13" s="426"/>
      <c r="I13" s="427"/>
      <c r="P13" s="8"/>
      <c r="Q13" s="8"/>
      <c r="R13" s="8"/>
      <c r="S13" s="8"/>
      <c r="T13" s="8"/>
    </row>
    <row r="14" spans="1:20" x14ac:dyDescent="0.25">
      <c r="A14" s="8"/>
      <c r="B14" s="8"/>
      <c r="C14" s="8"/>
      <c r="D14" s="8"/>
      <c r="E14" s="27"/>
      <c r="F14" s="29"/>
      <c r="G14" s="29"/>
      <c r="H14" s="29"/>
      <c r="I14" s="310" t="str">
        <f t="shared" si="0"/>
        <v/>
      </c>
      <c r="P14" s="8"/>
      <c r="Q14" s="8"/>
      <c r="R14" s="8"/>
      <c r="S14" s="8"/>
      <c r="T14" s="8"/>
    </row>
    <row r="15" spans="1:20" x14ac:dyDescent="0.25">
      <c r="A15" s="8"/>
      <c r="B15" s="8"/>
      <c r="C15" s="8"/>
      <c r="D15" s="8"/>
      <c r="E15" s="27"/>
      <c r="F15" s="29"/>
      <c r="G15" s="29"/>
      <c r="H15" s="29"/>
      <c r="I15" s="310" t="str">
        <f t="shared" si="0"/>
        <v/>
      </c>
      <c r="P15" s="8"/>
      <c r="Q15" s="8"/>
      <c r="R15" s="8"/>
      <c r="S15" s="8"/>
      <c r="T15" s="8"/>
    </row>
    <row r="16" spans="1:20" x14ac:dyDescent="0.25">
      <c r="A16" s="8"/>
      <c r="B16" s="8"/>
      <c r="C16" s="8"/>
      <c r="D16" s="8"/>
      <c r="E16" s="27"/>
      <c r="F16" s="29"/>
      <c r="G16" s="29"/>
      <c r="H16" s="29"/>
      <c r="I16" s="310" t="str">
        <f t="shared" si="0"/>
        <v/>
      </c>
      <c r="P16" s="8"/>
      <c r="Q16" s="8"/>
      <c r="R16" s="8"/>
      <c r="S16" s="8"/>
      <c r="T16" s="8"/>
    </row>
    <row r="17" spans="1:20" x14ac:dyDescent="0.25">
      <c r="A17" s="8"/>
      <c r="B17" s="8"/>
      <c r="C17" s="8"/>
      <c r="D17" s="8"/>
      <c r="E17" s="24"/>
      <c r="F17" s="29"/>
      <c r="G17" s="29"/>
      <c r="H17" s="29"/>
      <c r="I17" s="310" t="str">
        <f t="shared" si="0"/>
        <v/>
      </c>
      <c r="P17" s="8"/>
      <c r="Q17" s="8"/>
      <c r="R17" s="8"/>
      <c r="S17" s="8"/>
      <c r="T17" s="8"/>
    </row>
    <row r="18" spans="1:20" x14ac:dyDescent="0.25">
      <c r="A18" s="8"/>
      <c r="B18" s="8"/>
      <c r="C18" s="8"/>
      <c r="D18" s="8"/>
      <c r="E18" s="24"/>
      <c r="F18" s="29"/>
      <c r="G18" s="29"/>
      <c r="H18" s="29"/>
      <c r="I18" s="310" t="str">
        <f t="shared" si="0"/>
        <v/>
      </c>
      <c r="P18" s="8"/>
      <c r="Q18" s="8"/>
      <c r="R18" s="8"/>
      <c r="S18" s="8"/>
      <c r="T18" s="8"/>
    </row>
    <row r="19" spans="1:20" ht="20.25" customHeight="1" x14ac:dyDescent="0.25">
      <c r="A19" s="8"/>
      <c r="B19" s="8"/>
      <c r="C19" s="8"/>
      <c r="D19" s="8"/>
      <c r="E19" s="415" t="s">
        <v>97</v>
      </c>
      <c r="F19" s="416"/>
      <c r="G19" s="416"/>
      <c r="H19" s="416"/>
      <c r="I19" s="417"/>
      <c r="P19" s="8"/>
      <c r="Q19" s="8"/>
      <c r="R19" s="8"/>
      <c r="S19" s="8"/>
      <c r="T19" s="8"/>
    </row>
    <row r="20" spans="1:20" x14ac:dyDescent="0.25">
      <c r="A20" s="8"/>
      <c r="B20" s="8"/>
      <c r="C20" s="8"/>
      <c r="D20" s="8"/>
      <c r="E20" s="25"/>
      <c r="F20" s="32"/>
      <c r="G20" s="32"/>
      <c r="H20" s="30"/>
      <c r="I20" s="310" t="str">
        <f t="shared" si="0"/>
        <v/>
      </c>
      <c r="P20" s="8"/>
      <c r="Q20" s="8"/>
      <c r="R20" s="8"/>
      <c r="S20" s="8"/>
      <c r="T20" s="8"/>
    </row>
    <row r="21" spans="1:20" ht="30" x14ac:dyDescent="0.25">
      <c r="A21" s="8"/>
      <c r="B21" s="8"/>
      <c r="C21" s="8"/>
      <c r="D21" s="8"/>
      <c r="E21" s="28" t="s">
        <v>107</v>
      </c>
      <c r="F21" s="31"/>
      <c r="G21" s="31"/>
      <c r="H21" s="31"/>
      <c r="I21" s="311">
        <f>SUM(I5:I19)</f>
        <v>0</v>
      </c>
      <c r="P21" s="8"/>
      <c r="Q21" s="8"/>
      <c r="R21" s="8"/>
      <c r="S21" s="8"/>
      <c r="T21" s="8"/>
    </row>
    <row r="22" spans="1:20" x14ac:dyDescent="0.25">
      <c r="A22" s="8"/>
      <c r="B22" s="8"/>
      <c r="C22" s="8"/>
      <c r="D22" s="8"/>
      <c r="E22" s="8"/>
      <c r="F22" s="8"/>
      <c r="G22" s="8"/>
      <c r="H22" s="8"/>
      <c r="I22" s="8"/>
      <c r="J22" s="8"/>
      <c r="K22" s="8"/>
      <c r="L22" s="8"/>
      <c r="M22" s="8"/>
      <c r="N22" s="8"/>
      <c r="O22" s="8"/>
      <c r="P22" s="8"/>
      <c r="Q22" s="8"/>
      <c r="R22" s="8"/>
      <c r="S22" s="8"/>
      <c r="T22" s="8"/>
    </row>
    <row r="23" spans="1:20" x14ac:dyDescent="0.25">
      <c r="A23" s="8"/>
      <c r="B23" s="8"/>
      <c r="C23" s="8"/>
      <c r="D23" s="8"/>
      <c r="E23" s="8"/>
      <c r="F23" s="8"/>
      <c r="G23" s="8"/>
      <c r="H23" s="8"/>
      <c r="I23" s="8"/>
      <c r="J23" s="8"/>
      <c r="K23" s="8"/>
      <c r="L23" s="8"/>
      <c r="M23" s="8"/>
      <c r="N23" s="8"/>
      <c r="O23" s="8"/>
      <c r="P23" s="8"/>
      <c r="Q23" s="8"/>
      <c r="R23" s="8"/>
      <c r="S23" s="8"/>
      <c r="T23" s="8"/>
    </row>
    <row r="24" spans="1:20" x14ac:dyDescent="0.25">
      <c r="A24" s="8"/>
      <c r="B24" s="8"/>
      <c r="C24" s="8"/>
      <c r="D24" s="8"/>
      <c r="E24" s="8"/>
      <c r="F24" s="8"/>
      <c r="G24" s="8"/>
      <c r="H24" s="8"/>
      <c r="I24" s="8"/>
      <c r="J24" s="8"/>
      <c r="K24" s="8"/>
      <c r="L24" s="8"/>
      <c r="M24" s="8"/>
      <c r="N24" s="8"/>
      <c r="O24" s="8"/>
      <c r="P24" s="8"/>
      <c r="Q24" s="8"/>
      <c r="R24" s="8"/>
      <c r="S24" s="8"/>
      <c r="T24" s="8"/>
    </row>
    <row r="25" spans="1:20" x14ac:dyDescent="0.25">
      <c r="A25" s="8"/>
      <c r="B25" s="8"/>
      <c r="C25" s="8"/>
      <c r="D25" s="8"/>
      <c r="E25" s="8"/>
      <c r="F25" s="8"/>
      <c r="G25" s="8"/>
      <c r="H25" s="8"/>
      <c r="I25" s="8"/>
      <c r="J25" s="8"/>
      <c r="K25" s="8"/>
      <c r="L25" s="8"/>
      <c r="M25" s="8"/>
      <c r="N25" s="8"/>
      <c r="O25" s="8"/>
      <c r="P25" s="8"/>
      <c r="Q25" s="8"/>
      <c r="R25" s="8"/>
      <c r="S25" s="8"/>
      <c r="T25" s="8"/>
    </row>
    <row r="26" spans="1:20" x14ac:dyDescent="0.25">
      <c r="A26" s="8"/>
      <c r="B26" s="8"/>
      <c r="C26" s="8"/>
      <c r="D26" s="8"/>
      <c r="E26" s="8"/>
      <c r="F26" s="8"/>
      <c r="G26" s="8"/>
      <c r="H26" s="8"/>
      <c r="I26" s="8"/>
      <c r="J26" s="8"/>
      <c r="K26" s="8"/>
      <c r="L26" s="8"/>
      <c r="M26" s="8"/>
      <c r="N26" s="8"/>
      <c r="O26" s="8"/>
      <c r="P26" s="8"/>
      <c r="Q26" s="8"/>
      <c r="R26" s="8"/>
      <c r="S26" s="8"/>
      <c r="T26" s="8"/>
    </row>
    <row r="27" spans="1:20" x14ac:dyDescent="0.25">
      <c r="A27" s="8"/>
      <c r="B27" s="8"/>
      <c r="C27" s="8"/>
      <c r="D27" s="8"/>
      <c r="E27" s="8"/>
      <c r="F27" s="8"/>
      <c r="G27" s="8"/>
      <c r="H27" s="8"/>
      <c r="I27" s="8"/>
      <c r="J27" s="8"/>
      <c r="K27" s="8"/>
      <c r="L27" s="8"/>
      <c r="M27" s="8"/>
      <c r="N27" s="8"/>
      <c r="O27" s="8"/>
      <c r="P27" s="8"/>
      <c r="Q27" s="8"/>
      <c r="R27" s="8"/>
      <c r="S27" s="8"/>
      <c r="T27" s="8"/>
    </row>
    <row r="28" spans="1:20" x14ac:dyDescent="0.25">
      <c r="A28" s="8"/>
      <c r="B28" s="8"/>
      <c r="C28" s="8"/>
      <c r="D28" s="8"/>
      <c r="E28" s="8"/>
      <c r="F28" s="8"/>
      <c r="G28" s="8"/>
      <c r="H28" s="8"/>
      <c r="I28" s="8"/>
      <c r="J28" s="8"/>
      <c r="K28" s="8"/>
      <c r="L28" s="8"/>
      <c r="M28" s="8"/>
      <c r="N28" s="8"/>
      <c r="O28" s="8"/>
      <c r="P28" s="8"/>
      <c r="Q28" s="8"/>
      <c r="R28" s="8"/>
      <c r="S28" s="8"/>
      <c r="T28" s="8"/>
    </row>
    <row r="29" spans="1:20" x14ac:dyDescent="0.25">
      <c r="A29" s="8"/>
      <c r="B29" s="8"/>
      <c r="C29" s="8"/>
      <c r="D29" s="8"/>
      <c r="E29" s="8"/>
      <c r="F29" s="8"/>
      <c r="G29" s="8"/>
      <c r="H29" s="8"/>
      <c r="I29" s="8"/>
      <c r="J29" s="8"/>
      <c r="K29" s="8"/>
      <c r="L29" s="8"/>
      <c r="M29" s="8"/>
      <c r="N29" s="8"/>
      <c r="O29" s="8"/>
      <c r="P29" s="8"/>
      <c r="Q29" s="8"/>
      <c r="R29" s="8"/>
      <c r="S29" s="8"/>
      <c r="T29" s="8"/>
    </row>
    <row r="30" spans="1:20" x14ac:dyDescent="0.25">
      <c r="A30" s="8"/>
      <c r="B30" s="8"/>
      <c r="C30" s="8"/>
      <c r="D30" s="8"/>
      <c r="E30" s="8"/>
      <c r="F30" s="8"/>
      <c r="G30" s="8"/>
      <c r="H30" s="8"/>
      <c r="I30" s="8"/>
      <c r="J30" s="8"/>
      <c r="K30" s="8"/>
      <c r="L30" s="8"/>
      <c r="M30" s="8"/>
      <c r="N30" s="8"/>
      <c r="O30" s="8"/>
      <c r="P30" s="8"/>
      <c r="Q30" s="8"/>
      <c r="R30" s="8"/>
      <c r="S30" s="8"/>
      <c r="T30" s="8"/>
    </row>
    <row r="31" spans="1:20" x14ac:dyDescent="0.25">
      <c r="A31" s="8"/>
      <c r="B31" s="8"/>
      <c r="C31" s="8"/>
      <c r="D31" s="8"/>
      <c r="E31" s="8"/>
      <c r="F31" s="8"/>
      <c r="G31" s="8"/>
      <c r="H31" s="8"/>
      <c r="I31" s="8"/>
      <c r="J31" s="8"/>
      <c r="K31" s="8"/>
      <c r="L31" s="8"/>
      <c r="M31" s="8"/>
      <c r="N31" s="8"/>
      <c r="O31" s="8"/>
      <c r="P31" s="8"/>
      <c r="Q31" s="8"/>
      <c r="R31" s="8"/>
      <c r="S31" s="8"/>
      <c r="T31" s="8"/>
    </row>
    <row r="32" spans="1:20" x14ac:dyDescent="0.25">
      <c r="A32" s="8"/>
      <c r="B32" s="8"/>
      <c r="C32" s="8"/>
      <c r="D32" s="8"/>
      <c r="E32" s="8"/>
      <c r="F32" s="8"/>
      <c r="G32" s="8"/>
      <c r="H32" s="8"/>
      <c r="I32" s="8"/>
      <c r="J32" s="8"/>
      <c r="K32" s="8"/>
      <c r="L32" s="8"/>
      <c r="M32" s="8"/>
      <c r="N32" s="8"/>
      <c r="O32" s="8"/>
      <c r="P32" s="8"/>
      <c r="Q32" s="8"/>
      <c r="R32" s="8"/>
      <c r="S32" s="8"/>
      <c r="T32" s="8"/>
    </row>
    <row r="33" spans="1:16" x14ac:dyDescent="0.25">
      <c r="A33" s="8"/>
      <c r="B33" s="8"/>
      <c r="C33" s="8"/>
      <c r="D33" s="8"/>
      <c r="E33" s="8"/>
      <c r="F33" s="8"/>
      <c r="G33" s="8"/>
      <c r="H33" s="8"/>
      <c r="I33" s="8"/>
      <c r="J33" s="8"/>
      <c r="K33" s="8"/>
      <c r="L33" s="8"/>
      <c r="M33" s="8"/>
      <c r="N33" s="8"/>
      <c r="O33" s="8"/>
      <c r="P33" s="8"/>
    </row>
  </sheetData>
  <mergeCells count="5">
    <mergeCell ref="E19:I19"/>
    <mergeCell ref="E1:I2"/>
    <mergeCell ref="E4:I4"/>
    <mergeCell ref="E7:I7"/>
    <mergeCell ref="E13:I13"/>
  </mergeCells>
  <phoneticPr fontId="15" type="noConversion"/>
  <dataValidations count="2">
    <dataValidation type="list" allowBlank="1" showInputMessage="1" sqref="H5 H8:H12 H14:H18">
      <formula1>$J$4:$L$4</formula1>
    </dataValidation>
    <dataValidation type="list" allowBlank="1" showInputMessage="1" showErrorMessage="1" sqref="H20">
      <formula1>$J$4:$L$4</formula1>
    </dataValidation>
  </dataValidations>
  <pageMargins left="0.7" right="0.7" top="0.75" bottom="0.75" header="0.3" footer="0.3"/>
  <extLst>
    <ext xmlns:mx="http://schemas.microsoft.com/office/mac/excel/2008/main" uri="http://schemas.microsoft.com/office/mac/excel/2008/main">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P22"/>
  <sheetViews>
    <sheetView zoomScale="200" zoomScaleNormal="200" zoomScalePageLayoutView="200" workbookViewId="0">
      <selection activeCell="D3" sqref="D3"/>
    </sheetView>
  </sheetViews>
  <sheetFormatPr defaultColWidth="8.85546875" defaultRowHeight="15" x14ac:dyDescent="0.25"/>
  <cols>
    <col min="1" max="2" width="8.85546875" style="8"/>
    <col min="3" max="3" width="22.140625" customWidth="1"/>
    <col min="4" max="4" width="21.28515625" customWidth="1"/>
    <col min="5" max="16" width="8.85546875" style="8"/>
  </cols>
  <sheetData>
    <row r="1" spans="1:7" x14ac:dyDescent="0.25">
      <c r="C1" s="428" t="s">
        <v>233</v>
      </c>
      <c r="D1" s="428"/>
      <c r="E1" s="318"/>
      <c r="F1" s="318"/>
      <c r="G1" s="318"/>
    </row>
    <row r="2" spans="1:7" x14ac:dyDescent="0.25">
      <c r="C2" s="319" t="s">
        <v>234</v>
      </c>
      <c r="D2" s="319" t="s">
        <v>235</v>
      </c>
      <c r="E2" s="320"/>
      <c r="F2" s="320"/>
      <c r="G2" s="320"/>
    </row>
    <row r="3" spans="1:7" x14ac:dyDescent="0.25">
      <c r="C3" s="321" t="s">
        <v>236</v>
      </c>
      <c r="D3" s="326">
        <f>Process!D44</f>
        <v>0</v>
      </c>
    </row>
    <row r="4" spans="1:7" x14ac:dyDescent="0.25">
      <c r="C4" s="9"/>
      <c r="D4" s="323"/>
    </row>
    <row r="5" spans="1:7" x14ac:dyDescent="0.25">
      <c r="C5" s="321" t="s">
        <v>237</v>
      </c>
      <c r="D5" s="324" t="str">
        <f>'Performance - Budget'!F43</f>
        <v>0</v>
      </c>
    </row>
    <row r="6" spans="1:7" x14ac:dyDescent="0.25">
      <c r="C6" s="9"/>
      <c r="D6" s="323"/>
    </row>
    <row r="7" spans="1:7" x14ac:dyDescent="0.25">
      <c r="C7" s="321" t="s">
        <v>238</v>
      </c>
      <c r="D7" s="322">
        <f>Outcome!I21</f>
        <v>0</v>
      </c>
    </row>
    <row r="8" spans="1:7" x14ac:dyDescent="0.25">
      <c r="C8" s="323"/>
      <c r="D8" s="323"/>
    </row>
    <row r="9" spans="1:7" ht="30" x14ac:dyDescent="0.25">
      <c r="C9" s="325" t="s">
        <v>239</v>
      </c>
      <c r="D9" s="326">
        <f>D3+D5+D7</f>
        <v>0</v>
      </c>
    </row>
    <row r="10" spans="1:7" s="8" customFormat="1" x14ac:dyDescent="0.25"/>
    <row r="11" spans="1:7" s="8" customFormat="1" x14ac:dyDescent="0.25"/>
    <row r="12" spans="1:7" s="8" customFormat="1" x14ac:dyDescent="0.25"/>
    <row r="13" spans="1:7" s="8" customFormat="1" x14ac:dyDescent="0.25">
      <c r="A13" s="334"/>
      <c r="B13" s="337"/>
      <c r="C13" s="429"/>
      <c r="D13" s="429"/>
      <c r="E13" s="334"/>
      <c r="F13" s="337"/>
      <c r="G13" s="337"/>
    </row>
    <row r="14" spans="1:7" s="8" customFormat="1" x14ac:dyDescent="0.25">
      <c r="B14" s="8">
        <v>0</v>
      </c>
      <c r="C14" s="335" t="s">
        <v>243</v>
      </c>
      <c r="D14" s="335" t="s">
        <v>244</v>
      </c>
    </row>
    <row r="15" spans="1:7" s="8" customFormat="1" x14ac:dyDescent="0.25">
      <c r="C15" s="336" t="s">
        <v>245</v>
      </c>
      <c r="D15" s="336" t="s">
        <v>246</v>
      </c>
    </row>
    <row r="16" spans="1:7" s="8" customFormat="1" x14ac:dyDescent="0.25"/>
    <row r="17" s="8" customFormat="1" x14ac:dyDescent="0.25"/>
    <row r="18" s="8" customFormat="1" x14ac:dyDescent="0.25"/>
    <row r="19" s="8" customFormat="1" x14ac:dyDescent="0.25"/>
    <row r="20" s="8" customFormat="1" x14ac:dyDescent="0.25"/>
    <row r="21" s="8" customFormat="1" x14ac:dyDescent="0.25"/>
    <row r="22" s="8" customFormat="1" x14ac:dyDescent="0.25"/>
  </sheetData>
  <mergeCells count="2">
    <mergeCell ref="C1:D1"/>
    <mergeCell ref="C13: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R55"/>
  <sheetViews>
    <sheetView workbookViewId="0">
      <selection activeCell="A41" sqref="A41:M44"/>
    </sheetView>
  </sheetViews>
  <sheetFormatPr defaultColWidth="8.85546875" defaultRowHeight="15" x14ac:dyDescent="0.25"/>
  <sheetData>
    <row r="1" spans="1:18" x14ac:dyDescent="0.25">
      <c r="A1" s="54"/>
      <c r="B1" s="57"/>
      <c r="C1" s="50"/>
      <c r="D1" s="50"/>
      <c r="E1" s="55"/>
      <c r="F1" s="50"/>
      <c r="G1" s="55"/>
      <c r="I1" s="50"/>
      <c r="J1" s="50"/>
      <c r="K1" s="50"/>
      <c r="L1" s="50"/>
      <c r="M1" s="55"/>
      <c r="O1" s="8"/>
      <c r="P1" s="8"/>
      <c r="Q1" s="8"/>
      <c r="R1" s="8"/>
    </row>
    <row r="2" spans="1:18" x14ac:dyDescent="0.25">
      <c r="C2" s="56"/>
      <c r="D2" s="42"/>
      <c r="E2" s="43"/>
      <c r="F2" s="46"/>
      <c r="G2" s="50"/>
      <c r="H2" s="43"/>
      <c r="I2" s="46"/>
      <c r="J2" s="46"/>
      <c r="K2" s="46"/>
      <c r="L2" s="46"/>
      <c r="M2" s="43"/>
      <c r="N2" s="42"/>
      <c r="O2" s="8"/>
      <c r="P2" s="8"/>
      <c r="Q2" s="8"/>
      <c r="R2" s="8"/>
    </row>
    <row r="3" spans="1:18" x14ac:dyDescent="0.25">
      <c r="A3" s="47"/>
      <c r="D3" s="45"/>
      <c r="E3" s="43"/>
      <c r="F3" s="58"/>
      <c r="H3" s="43"/>
      <c r="I3" s="43"/>
      <c r="J3" s="43"/>
      <c r="K3" s="43"/>
      <c r="L3" s="43"/>
      <c r="M3" s="43"/>
      <c r="N3" s="45"/>
      <c r="O3" s="8"/>
      <c r="P3" s="8"/>
      <c r="Q3" s="8"/>
      <c r="R3" s="8"/>
    </row>
    <row r="4" spans="1:18" ht="21" x14ac:dyDescent="0.35">
      <c r="A4" s="363" t="s">
        <v>204</v>
      </c>
      <c r="B4" s="363"/>
      <c r="C4" s="363"/>
      <c r="D4" s="363"/>
      <c r="E4" s="363"/>
      <c r="F4" s="363"/>
      <c r="G4" s="363"/>
      <c r="H4" s="363"/>
      <c r="I4" s="363"/>
      <c r="J4" s="363"/>
      <c r="K4" s="363"/>
      <c r="L4" s="363"/>
      <c r="M4" s="363"/>
      <c r="N4" s="47"/>
      <c r="O4" s="8"/>
      <c r="P4" s="8"/>
      <c r="Q4" s="8"/>
      <c r="R4" s="8"/>
    </row>
    <row r="5" spans="1:18" ht="21" x14ac:dyDescent="0.35">
      <c r="A5" s="345" t="s">
        <v>152</v>
      </c>
      <c r="B5" s="345"/>
      <c r="C5" s="345"/>
      <c r="D5" s="345"/>
      <c r="E5" s="345"/>
      <c r="F5" s="345"/>
      <c r="G5" s="345"/>
      <c r="H5" s="345"/>
      <c r="I5" s="345"/>
      <c r="J5" s="345"/>
      <c r="K5" s="345"/>
      <c r="L5" s="345"/>
      <c r="M5" s="345"/>
      <c r="N5" s="47"/>
      <c r="O5" s="8"/>
      <c r="P5" s="8"/>
      <c r="Q5" s="8"/>
      <c r="R5" s="8"/>
    </row>
    <row r="6" spans="1:18" x14ac:dyDescent="0.25">
      <c r="B6" s="50"/>
      <c r="C6" s="50"/>
      <c r="D6" s="45"/>
      <c r="E6" s="50"/>
      <c r="F6" s="45"/>
      <c r="G6" s="55"/>
      <c r="H6" s="50"/>
      <c r="I6" s="50"/>
      <c r="J6" s="45"/>
      <c r="K6" s="45"/>
      <c r="L6" s="45"/>
      <c r="M6" s="55"/>
      <c r="N6" s="47"/>
      <c r="O6" s="8"/>
      <c r="P6" s="8"/>
      <c r="Q6" s="8"/>
      <c r="R6" s="8"/>
    </row>
    <row r="7" spans="1:18" ht="18.75" x14ac:dyDescent="0.3">
      <c r="A7" s="59" t="s">
        <v>154</v>
      </c>
      <c r="C7" s="52"/>
      <c r="D7" s="48"/>
      <c r="F7" s="48"/>
      <c r="G7" s="44"/>
      <c r="H7" s="52"/>
      <c r="I7" s="52"/>
      <c r="J7" s="44"/>
      <c r="K7" s="44"/>
      <c r="L7" s="44"/>
      <c r="M7" s="44"/>
      <c r="N7" s="42"/>
      <c r="O7" s="8"/>
      <c r="P7" s="8"/>
      <c r="Q7" s="8"/>
      <c r="R7" s="8"/>
    </row>
    <row r="8" spans="1:18" ht="15" customHeight="1" x14ac:dyDescent="0.25">
      <c r="A8" s="364" t="s">
        <v>242</v>
      </c>
      <c r="B8" s="365"/>
      <c r="C8" s="365"/>
      <c r="D8" s="365"/>
      <c r="E8" s="365"/>
      <c r="F8" s="365"/>
      <c r="G8" s="365"/>
      <c r="H8" s="365"/>
      <c r="I8" s="365"/>
      <c r="J8" s="365"/>
      <c r="K8" s="365"/>
      <c r="L8" s="365"/>
      <c r="M8" s="366"/>
      <c r="N8" s="373"/>
      <c r="O8" s="8"/>
      <c r="P8" s="8"/>
      <c r="Q8" s="8"/>
      <c r="R8" s="8"/>
    </row>
    <row r="9" spans="1:18" x14ac:dyDescent="0.25">
      <c r="A9" s="367"/>
      <c r="B9" s="368"/>
      <c r="C9" s="368"/>
      <c r="D9" s="368"/>
      <c r="E9" s="368"/>
      <c r="F9" s="368"/>
      <c r="G9" s="368"/>
      <c r="H9" s="368"/>
      <c r="I9" s="368"/>
      <c r="J9" s="368"/>
      <c r="K9" s="368"/>
      <c r="L9" s="368"/>
      <c r="M9" s="369"/>
      <c r="N9" s="374"/>
      <c r="O9" s="8"/>
      <c r="P9" s="8"/>
      <c r="Q9" s="8"/>
      <c r="R9" s="8"/>
    </row>
    <row r="10" spans="1:18" x14ac:dyDescent="0.25">
      <c r="A10" s="367"/>
      <c r="B10" s="368"/>
      <c r="C10" s="368"/>
      <c r="D10" s="368"/>
      <c r="E10" s="368"/>
      <c r="F10" s="368"/>
      <c r="G10" s="368"/>
      <c r="H10" s="368"/>
      <c r="I10" s="368"/>
      <c r="J10" s="368"/>
      <c r="K10" s="368"/>
      <c r="L10" s="368"/>
      <c r="M10" s="369"/>
      <c r="N10" s="374"/>
      <c r="O10" s="8"/>
      <c r="P10" s="8"/>
      <c r="Q10" s="8"/>
      <c r="R10" s="8"/>
    </row>
    <row r="11" spans="1:18" x14ac:dyDescent="0.25">
      <c r="A11" s="367"/>
      <c r="B11" s="368"/>
      <c r="C11" s="368"/>
      <c r="D11" s="368"/>
      <c r="E11" s="368"/>
      <c r="F11" s="368"/>
      <c r="G11" s="368"/>
      <c r="H11" s="368"/>
      <c r="I11" s="368"/>
      <c r="J11" s="368"/>
      <c r="K11" s="368"/>
      <c r="L11" s="368"/>
      <c r="M11" s="369"/>
      <c r="N11" s="374"/>
      <c r="O11" s="8"/>
      <c r="P11" s="8"/>
      <c r="Q11" s="8"/>
      <c r="R11" s="8"/>
    </row>
    <row r="12" spans="1:18" x14ac:dyDescent="0.25">
      <c r="A12" s="367"/>
      <c r="B12" s="368"/>
      <c r="C12" s="368"/>
      <c r="D12" s="368"/>
      <c r="E12" s="368"/>
      <c r="F12" s="368"/>
      <c r="G12" s="368"/>
      <c r="H12" s="368"/>
      <c r="I12" s="368"/>
      <c r="J12" s="368"/>
      <c r="K12" s="368"/>
      <c r="L12" s="368"/>
      <c r="M12" s="369"/>
      <c r="N12" s="374"/>
      <c r="O12" s="8"/>
      <c r="P12" s="8"/>
      <c r="Q12" s="8"/>
      <c r="R12" s="8"/>
    </row>
    <row r="13" spans="1:18" x14ac:dyDescent="0.25">
      <c r="A13" s="367"/>
      <c r="B13" s="368"/>
      <c r="C13" s="368"/>
      <c r="D13" s="368"/>
      <c r="E13" s="368"/>
      <c r="F13" s="368"/>
      <c r="G13" s="368"/>
      <c r="H13" s="368"/>
      <c r="I13" s="368"/>
      <c r="J13" s="368"/>
      <c r="K13" s="368"/>
      <c r="L13" s="368"/>
      <c r="M13" s="369"/>
      <c r="N13" s="374"/>
      <c r="O13" s="8"/>
      <c r="P13" s="8"/>
      <c r="Q13" s="8"/>
      <c r="R13" s="8"/>
    </row>
    <row r="14" spans="1:18" x14ac:dyDescent="0.25">
      <c r="A14" s="367"/>
      <c r="B14" s="368"/>
      <c r="C14" s="368"/>
      <c r="D14" s="368"/>
      <c r="E14" s="368"/>
      <c r="F14" s="368"/>
      <c r="G14" s="368"/>
      <c r="H14" s="368"/>
      <c r="I14" s="368"/>
      <c r="J14" s="368"/>
      <c r="K14" s="368"/>
      <c r="L14" s="368"/>
      <c r="M14" s="369"/>
      <c r="N14" s="374"/>
      <c r="O14" s="8"/>
      <c r="P14" s="8"/>
      <c r="Q14" s="8"/>
      <c r="R14" s="8"/>
    </row>
    <row r="15" spans="1:18" x14ac:dyDescent="0.25">
      <c r="A15" s="367"/>
      <c r="B15" s="368"/>
      <c r="C15" s="368"/>
      <c r="D15" s="368"/>
      <c r="E15" s="368"/>
      <c r="F15" s="368"/>
      <c r="G15" s="368"/>
      <c r="H15" s="368"/>
      <c r="I15" s="368"/>
      <c r="J15" s="368"/>
      <c r="K15" s="368"/>
      <c r="L15" s="368"/>
      <c r="M15" s="369"/>
      <c r="N15" s="374"/>
      <c r="O15" s="8"/>
      <c r="P15" s="8"/>
      <c r="Q15" s="8"/>
      <c r="R15" s="8"/>
    </row>
    <row r="16" spans="1:18" x14ac:dyDescent="0.25">
      <c r="A16" s="367"/>
      <c r="B16" s="368"/>
      <c r="C16" s="368"/>
      <c r="D16" s="368"/>
      <c r="E16" s="368"/>
      <c r="F16" s="368"/>
      <c r="G16" s="368"/>
      <c r="H16" s="368"/>
      <c r="I16" s="368"/>
      <c r="J16" s="368"/>
      <c r="K16" s="368"/>
      <c r="L16" s="368"/>
      <c r="M16" s="369"/>
      <c r="N16" s="374"/>
      <c r="O16" s="8"/>
      <c r="P16" s="8"/>
      <c r="Q16" s="8"/>
      <c r="R16" s="8"/>
    </row>
    <row r="17" spans="1:18" x14ac:dyDescent="0.25">
      <c r="A17" s="367"/>
      <c r="B17" s="368"/>
      <c r="C17" s="368"/>
      <c r="D17" s="368"/>
      <c r="E17" s="368"/>
      <c r="F17" s="368"/>
      <c r="G17" s="368"/>
      <c r="H17" s="368"/>
      <c r="I17" s="368"/>
      <c r="J17" s="368"/>
      <c r="K17" s="368"/>
      <c r="L17" s="368"/>
      <c r="M17" s="369"/>
      <c r="N17" s="374"/>
      <c r="O17" s="8"/>
      <c r="P17" s="8"/>
      <c r="Q17" s="8"/>
      <c r="R17" s="8"/>
    </row>
    <row r="18" spans="1:18" x14ac:dyDescent="0.25">
      <c r="A18" s="367"/>
      <c r="B18" s="368"/>
      <c r="C18" s="368"/>
      <c r="D18" s="368"/>
      <c r="E18" s="368"/>
      <c r="F18" s="368"/>
      <c r="G18" s="368"/>
      <c r="H18" s="368"/>
      <c r="I18" s="368"/>
      <c r="J18" s="368"/>
      <c r="K18" s="368"/>
      <c r="L18" s="368"/>
      <c r="M18" s="369"/>
      <c r="N18" s="374"/>
      <c r="O18" s="8"/>
      <c r="P18" s="8"/>
      <c r="Q18" s="8"/>
      <c r="R18" s="8"/>
    </row>
    <row r="19" spans="1:18" x14ac:dyDescent="0.25">
      <c r="A19" s="367"/>
      <c r="B19" s="368"/>
      <c r="C19" s="368"/>
      <c r="D19" s="368"/>
      <c r="E19" s="368"/>
      <c r="F19" s="368"/>
      <c r="G19" s="368"/>
      <c r="H19" s="368"/>
      <c r="I19" s="368"/>
      <c r="J19" s="368"/>
      <c r="K19" s="368"/>
      <c r="L19" s="368"/>
      <c r="M19" s="369"/>
      <c r="N19" s="374"/>
      <c r="O19" s="8"/>
      <c r="P19" s="8"/>
      <c r="Q19" s="8"/>
      <c r="R19" s="8"/>
    </row>
    <row r="20" spans="1:18" x14ac:dyDescent="0.25">
      <c r="A20" s="367"/>
      <c r="B20" s="368"/>
      <c r="C20" s="368"/>
      <c r="D20" s="368"/>
      <c r="E20" s="368"/>
      <c r="F20" s="368"/>
      <c r="G20" s="368"/>
      <c r="H20" s="368"/>
      <c r="I20" s="368"/>
      <c r="J20" s="368"/>
      <c r="K20" s="368"/>
      <c r="L20" s="368"/>
      <c r="M20" s="369"/>
      <c r="N20" s="374"/>
      <c r="O20" s="8"/>
      <c r="P20" s="8"/>
      <c r="Q20" s="8"/>
      <c r="R20" s="8"/>
    </row>
    <row r="21" spans="1:18" x14ac:dyDescent="0.25">
      <c r="A21" s="367"/>
      <c r="B21" s="368"/>
      <c r="C21" s="368"/>
      <c r="D21" s="368"/>
      <c r="E21" s="368"/>
      <c r="F21" s="368"/>
      <c r="G21" s="368"/>
      <c r="H21" s="368"/>
      <c r="I21" s="368"/>
      <c r="J21" s="368"/>
      <c r="K21" s="368"/>
      <c r="L21" s="368"/>
      <c r="M21" s="369"/>
      <c r="N21" s="374"/>
      <c r="O21" s="8"/>
      <c r="P21" s="8"/>
      <c r="Q21" s="8"/>
      <c r="R21" s="8"/>
    </row>
    <row r="22" spans="1:18" x14ac:dyDescent="0.25">
      <c r="A22" s="367"/>
      <c r="B22" s="368"/>
      <c r="C22" s="368"/>
      <c r="D22" s="368"/>
      <c r="E22" s="368"/>
      <c r="F22" s="368"/>
      <c r="G22" s="368"/>
      <c r="H22" s="368"/>
      <c r="I22" s="368"/>
      <c r="J22" s="368"/>
      <c r="K22" s="368"/>
      <c r="L22" s="368"/>
      <c r="M22" s="369"/>
      <c r="N22" s="374"/>
      <c r="O22" s="8"/>
      <c r="P22" s="8"/>
      <c r="Q22" s="8"/>
      <c r="R22" s="8"/>
    </row>
    <row r="23" spans="1:18" x14ac:dyDescent="0.25">
      <c r="A23" s="367"/>
      <c r="B23" s="368"/>
      <c r="C23" s="368"/>
      <c r="D23" s="368"/>
      <c r="E23" s="368"/>
      <c r="F23" s="368"/>
      <c r="G23" s="368"/>
      <c r="H23" s="368"/>
      <c r="I23" s="368"/>
      <c r="J23" s="368"/>
      <c r="K23" s="368"/>
      <c r="L23" s="368"/>
      <c r="M23" s="369"/>
      <c r="N23" s="374"/>
      <c r="O23" s="8"/>
      <c r="P23" s="8"/>
      <c r="Q23" s="8"/>
      <c r="R23" s="8"/>
    </row>
    <row r="24" spans="1:18" x14ac:dyDescent="0.25">
      <c r="A24" s="367"/>
      <c r="B24" s="368"/>
      <c r="C24" s="368"/>
      <c r="D24" s="368"/>
      <c r="E24" s="368"/>
      <c r="F24" s="368"/>
      <c r="G24" s="368"/>
      <c r="H24" s="368"/>
      <c r="I24" s="368"/>
      <c r="J24" s="368"/>
      <c r="K24" s="368"/>
      <c r="L24" s="368"/>
      <c r="M24" s="369"/>
      <c r="N24" s="374"/>
      <c r="O24" s="8"/>
      <c r="P24" s="8"/>
      <c r="Q24" s="8"/>
      <c r="R24" s="8"/>
    </row>
    <row r="25" spans="1:18" x14ac:dyDescent="0.25">
      <c r="A25" s="367"/>
      <c r="B25" s="368"/>
      <c r="C25" s="368"/>
      <c r="D25" s="368"/>
      <c r="E25" s="368"/>
      <c r="F25" s="368"/>
      <c r="G25" s="368"/>
      <c r="H25" s="368"/>
      <c r="I25" s="368"/>
      <c r="J25" s="368"/>
      <c r="K25" s="368"/>
      <c r="L25" s="368"/>
      <c r="M25" s="369"/>
      <c r="N25" s="374"/>
      <c r="O25" s="8"/>
      <c r="P25" s="8"/>
      <c r="Q25" s="8"/>
      <c r="R25" s="8"/>
    </row>
    <row r="26" spans="1:18" x14ac:dyDescent="0.25">
      <c r="A26" s="367"/>
      <c r="B26" s="368"/>
      <c r="C26" s="368"/>
      <c r="D26" s="368"/>
      <c r="E26" s="368"/>
      <c r="F26" s="368"/>
      <c r="G26" s="368"/>
      <c r="H26" s="368"/>
      <c r="I26" s="368"/>
      <c r="J26" s="368"/>
      <c r="K26" s="368"/>
      <c r="L26" s="368"/>
      <c r="M26" s="369"/>
      <c r="N26" s="374"/>
      <c r="O26" s="8"/>
      <c r="P26" s="8"/>
      <c r="Q26" s="8"/>
      <c r="R26" s="8"/>
    </row>
    <row r="27" spans="1:18" x14ac:dyDescent="0.25">
      <c r="A27" s="367"/>
      <c r="B27" s="368"/>
      <c r="C27" s="368"/>
      <c r="D27" s="368"/>
      <c r="E27" s="368"/>
      <c r="F27" s="368"/>
      <c r="G27" s="368"/>
      <c r="H27" s="368"/>
      <c r="I27" s="368"/>
      <c r="J27" s="368"/>
      <c r="K27" s="368"/>
      <c r="L27" s="368"/>
      <c r="M27" s="369"/>
      <c r="N27" s="374"/>
      <c r="O27" s="8"/>
      <c r="P27" s="8"/>
      <c r="Q27" s="8"/>
      <c r="R27" s="8"/>
    </row>
    <row r="28" spans="1:18" x14ac:dyDescent="0.25">
      <c r="A28" s="367"/>
      <c r="B28" s="368"/>
      <c r="C28" s="368"/>
      <c r="D28" s="368"/>
      <c r="E28" s="368"/>
      <c r="F28" s="368"/>
      <c r="G28" s="368"/>
      <c r="H28" s="368"/>
      <c r="I28" s="368"/>
      <c r="J28" s="368"/>
      <c r="K28" s="368"/>
      <c r="L28" s="368"/>
      <c r="M28" s="369"/>
      <c r="N28" s="374"/>
      <c r="O28" s="8"/>
      <c r="P28" s="8"/>
      <c r="Q28" s="8"/>
      <c r="R28" s="8"/>
    </row>
    <row r="29" spans="1:18" x14ac:dyDescent="0.25">
      <c r="A29" s="367"/>
      <c r="B29" s="368"/>
      <c r="C29" s="368"/>
      <c r="D29" s="368"/>
      <c r="E29" s="368"/>
      <c r="F29" s="368"/>
      <c r="G29" s="368"/>
      <c r="H29" s="368"/>
      <c r="I29" s="368"/>
      <c r="J29" s="368"/>
      <c r="K29" s="368"/>
      <c r="L29" s="368"/>
      <c r="M29" s="369"/>
      <c r="N29" s="374"/>
      <c r="O29" s="8"/>
      <c r="P29" s="8"/>
      <c r="Q29" s="8"/>
      <c r="R29" s="8"/>
    </row>
    <row r="30" spans="1:18" x14ac:dyDescent="0.25">
      <c r="A30" s="367"/>
      <c r="B30" s="368"/>
      <c r="C30" s="368"/>
      <c r="D30" s="368"/>
      <c r="E30" s="368"/>
      <c r="F30" s="368"/>
      <c r="G30" s="368"/>
      <c r="H30" s="368"/>
      <c r="I30" s="368"/>
      <c r="J30" s="368"/>
      <c r="K30" s="368"/>
      <c r="L30" s="368"/>
      <c r="M30" s="369"/>
      <c r="N30" s="374"/>
      <c r="O30" s="8"/>
      <c r="P30" s="8"/>
      <c r="Q30" s="8"/>
      <c r="R30" s="8"/>
    </row>
    <row r="31" spans="1:18" x14ac:dyDescent="0.25">
      <c r="A31" s="367"/>
      <c r="B31" s="368"/>
      <c r="C31" s="368"/>
      <c r="D31" s="368"/>
      <c r="E31" s="368"/>
      <c r="F31" s="368"/>
      <c r="G31" s="368"/>
      <c r="H31" s="368"/>
      <c r="I31" s="368"/>
      <c r="J31" s="368"/>
      <c r="K31" s="368"/>
      <c r="L31" s="368"/>
      <c r="M31" s="369"/>
      <c r="N31" s="374"/>
      <c r="O31" s="8"/>
      <c r="P31" s="8"/>
      <c r="Q31" s="8"/>
      <c r="R31" s="8"/>
    </row>
    <row r="32" spans="1:18" x14ac:dyDescent="0.25">
      <c r="A32" s="367"/>
      <c r="B32" s="368"/>
      <c r="C32" s="368"/>
      <c r="D32" s="368"/>
      <c r="E32" s="368"/>
      <c r="F32" s="368"/>
      <c r="G32" s="368"/>
      <c r="H32" s="368"/>
      <c r="I32" s="368"/>
      <c r="J32" s="368"/>
      <c r="K32" s="368"/>
      <c r="L32" s="368"/>
      <c r="M32" s="369"/>
      <c r="N32" s="374"/>
      <c r="O32" s="8"/>
      <c r="P32" s="8"/>
      <c r="Q32" s="8"/>
      <c r="R32" s="8"/>
    </row>
    <row r="33" spans="1:18" x14ac:dyDescent="0.25">
      <c r="A33" s="367"/>
      <c r="B33" s="368"/>
      <c r="C33" s="368"/>
      <c r="D33" s="368"/>
      <c r="E33" s="368"/>
      <c r="F33" s="368"/>
      <c r="G33" s="368"/>
      <c r="H33" s="368"/>
      <c r="I33" s="368"/>
      <c r="J33" s="368"/>
      <c r="K33" s="368"/>
      <c r="L33" s="368"/>
      <c r="M33" s="369"/>
      <c r="N33" s="374"/>
      <c r="O33" s="8"/>
      <c r="P33" s="8"/>
      <c r="Q33" s="8"/>
      <c r="R33" s="8"/>
    </row>
    <row r="34" spans="1:18" x14ac:dyDescent="0.25">
      <c r="A34" s="367"/>
      <c r="B34" s="368"/>
      <c r="C34" s="368"/>
      <c r="D34" s="368"/>
      <c r="E34" s="368"/>
      <c r="F34" s="368"/>
      <c r="G34" s="368"/>
      <c r="H34" s="368"/>
      <c r="I34" s="368"/>
      <c r="J34" s="368"/>
      <c r="K34" s="368"/>
      <c r="L34" s="368"/>
      <c r="M34" s="369"/>
      <c r="N34" s="374"/>
      <c r="O34" s="8"/>
      <c r="P34" s="8"/>
      <c r="Q34" s="8"/>
      <c r="R34" s="8"/>
    </row>
    <row r="35" spans="1:18" x14ac:dyDescent="0.25">
      <c r="A35" s="367"/>
      <c r="B35" s="368"/>
      <c r="C35" s="368"/>
      <c r="D35" s="368"/>
      <c r="E35" s="368"/>
      <c r="F35" s="368"/>
      <c r="G35" s="368"/>
      <c r="H35" s="368"/>
      <c r="I35" s="368"/>
      <c r="J35" s="368"/>
      <c r="K35" s="368"/>
      <c r="L35" s="368"/>
      <c r="M35" s="369"/>
      <c r="N35" s="374"/>
      <c r="O35" s="8"/>
      <c r="P35" s="8"/>
      <c r="Q35" s="8"/>
      <c r="R35" s="8"/>
    </row>
    <row r="36" spans="1:18" x14ac:dyDescent="0.25">
      <c r="A36" s="367"/>
      <c r="B36" s="368"/>
      <c r="C36" s="368"/>
      <c r="D36" s="368"/>
      <c r="E36" s="368"/>
      <c r="F36" s="368"/>
      <c r="G36" s="368"/>
      <c r="H36" s="368"/>
      <c r="I36" s="368"/>
      <c r="J36" s="368"/>
      <c r="K36" s="368"/>
      <c r="L36" s="368"/>
      <c r="M36" s="369"/>
      <c r="N36" s="374"/>
      <c r="O36" s="8"/>
      <c r="P36" s="8"/>
      <c r="Q36" s="8"/>
      <c r="R36" s="8"/>
    </row>
    <row r="37" spans="1:18" x14ac:dyDescent="0.25">
      <c r="A37" s="367"/>
      <c r="B37" s="368"/>
      <c r="C37" s="368"/>
      <c r="D37" s="368"/>
      <c r="E37" s="368"/>
      <c r="F37" s="368"/>
      <c r="G37" s="368"/>
      <c r="H37" s="368"/>
      <c r="I37" s="368"/>
      <c r="J37" s="368"/>
      <c r="K37" s="368"/>
      <c r="L37" s="368"/>
      <c r="M37" s="369"/>
      <c r="N37" s="374"/>
      <c r="O37" s="8"/>
      <c r="P37" s="8"/>
      <c r="Q37" s="8"/>
      <c r="R37" s="8"/>
    </row>
    <row r="38" spans="1:18" x14ac:dyDescent="0.25">
      <c r="A38" s="367"/>
      <c r="B38" s="368"/>
      <c r="C38" s="368"/>
      <c r="D38" s="368"/>
      <c r="E38" s="368"/>
      <c r="F38" s="368"/>
      <c r="G38" s="368"/>
      <c r="H38" s="368"/>
      <c r="I38" s="368"/>
      <c r="J38" s="368"/>
      <c r="K38" s="368"/>
      <c r="L38" s="368"/>
      <c r="M38" s="369"/>
      <c r="N38" s="374"/>
      <c r="O38" s="8"/>
      <c r="P38" s="8"/>
      <c r="Q38" s="8"/>
      <c r="R38" s="8"/>
    </row>
    <row r="39" spans="1:18" x14ac:dyDescent="0.25">
      <c r="A39" s="367"/>
      <c r="B39" s="368"/>
      <c r="C39" s="368"/>
      <c r="D39" s="368"/>
      <c r="E39" s="368"/>
      <c r="F39" s="368"/>
      <c r="G39" s="368"/>
      <c r="H39" s="368"/>
      <c r="I39" s="368"/>
      <c r="J39" s="368"/>
      <c r="K39" s="368"/>
      <c r="L39" s="368"/>
      <c r="M39" s="369"/>
      <c r="N39" s="374"/>
      <c r="O39" s="8"/>
      <c r="P39" s="8"/>
      <c r="Q39" s="8"/>
      <c r="R39" s="8"/>
    </row>
    <row r="40" spans="1:18" ht="409.5" customHeight="1" x14ac:dyDescent="0.25">
      <c r="A40" s="370"/>
      <c r="B40" s="371"/>
      <c r="C40" s="371"/>
      <c r="D40" s="371"/>
      <c r="E40" s="371"/>
      <c r="F40" s="371"/>
      <c r="G40" s="371"/>
      <c r="H40" s="371"/>
      <c r="I40" s="371"/>
      <c r="J40" s="371"/>
      <c r="K40" s="371"/>
      <c r="L40" s="371"/>
      <c r="M40" s="372"/>
      <c r="N40" s="375"/>
      <c r="O40" s="8"/>
      <c r="P40" s="8"/>
      <c r="Q40" s="8"/>
      <c r="R40" s="8"/>
    </row>
    <row r="41" spans="1:18" x14ac:dyDescent="0.25">
      <c r="A41" s="376"/>
      <c r="B41" s="376"/>
      <c r="C41" s="376"/>
      <c r="D41" s="376"/>
      <c r="E41" s="376"/>
      <c r="F41" s="376"/>
      <c r="G41" s="376"/>
      <c r="H41" s="376"/>
      <c r="I41" s="376"/>
      <c r="J41" s="376"/>
      <c r="K41" s="376"/>
      <c r="L41" s="376"/>
      <c r="M41" s="377"/>
      <c r="N41" s="42"/>
      <c r="O41" s="8"/>
      <c r="P41" s="8"/>
      <c r="Q41" s="8"/>
      <c r="R41" s="8"/>
    </row>
    <row r="42" spans="1:18" x14ac:dyDescent="0.25">
      <c r="A42" s="378"/>
      <c r="B42" s="378"/>
      <c r="C42" s="378"/>
      <c r="D42" s="378"/>
      <c r="E42" s="378"/>
      <c r="F42" s="378"/>
      <c r="G42" s="378"/>
      <c r="H42" s="378"/>
      <c r="I42" s="378"/>
      <c r="J42" s="378"/>
      <c r="K42" s="378"/>
      <c r="L42" s="378"/>
      <c r="M42" s="379"/>
      <c r="N42" s="43"/>
      <c r="O42" s="8"/>
      <c r="P42" s="8"/>
      <c r="Q42" s="8"/>
      <c r="R42" s="8"/>
    </row>
    <row r="43" spans="1:18" x14ac:dyDescent="0.25">
      <c r="A43" s="378"/>
      <c r="B43" s="378"/>
      <c r="C43" s="378"/>
      <c r="D43" s="378"/>
      <c r="E43" s="378"/>
      <c r="F43" s="378"/>
      <c r="G43" s="378"/>
      <c r="H43" s="378"/>
      <c r="I43" s="378"/>
      <c r="J43" s="378"/>
      <c r="K43" s="378"/>
      <c r="L43" s="378"/>
      <c r="M43" s="379"/>
      <c r="N43" s="42"/>
      <c r="O43" s="8"/>
      <c r="P43" s="8"/>
      <c r="Q43" s="8"/>
      <c r="R43" s="8"/>
    </row>
    <row r="44" spans="1:18" x14ac:dyDescent="0.25">
      <c r="A44" s="378"/>
      <c r="B44" s="378"/>
      <c r="C44" s="378"/>
      <c r="D44" s="378"/>
      <c r="E44" s="378"/>
      <c r="F44" s="378"/>
      <c r="G44" s="378"/>
      <c r="H44" s="378"/>
      <c r="I44" s="378"/>
      <c r="J44" s="378"/>
      <c r="K44" s="378"/>
      <c r="L44" s="378"/>
      <c r="M44" s="379"/>
      <c r="O44" s="8"/>
      <c r="P44" s="8"/>
      <c r="Q44" s="8"/>
      <c r="R44" s="8"/>
    </row>
    <row r="45" spans="1:18" x14ac:dyDescent="0.25">
      <c r="A45" s="8"/>
      <c r="B45" s="8"/>
      <c r="C45" s="8"/>
      <c r="D45" s="8"/>
      <c r="E45" s="8"/>
      <c r="F45" s="8"/>
      <c r="G45" s="8"/>
      <c r="H45" s="8"/>
      <c r="I45" s="8"/>
      <c r="J45" s="8"/>
      <c r="K45" s="8"/>
      <c r="L45" s="8"/>
      <c r="M45" s="8"/>
      <c r="N45" s="8"/>
      <c r="O45" s="8"/>
      <c r="P45" s="8"/>
      <c r="Q45" s="8"/>
      <c r="R45" s="8"/>
    </row>
    <row r="46" spans="1:18" x14ac:dyDescent="0.25">
      <c r="A46" s="8"/>
      <c r="B46" s="8"/>
      <c r="C46" s="8"/>
      <c r="D46" s="8"/>
      <c r="E46" s="8"/>
      <c r="F46" s="8"/>
      <c r="G46" s="8"/>
      <c r="H46" s="8"/>
      <c r="I46" s="8"/>
      <c r="J46" s="8"/>
      <c r="K46" s="8"/>
      <c r="L46" s="8"/>
      <c r="M46" s="8"/>
      <c r="N46" s="8"/>
      <c r="O46" s="8"/>
      <c r="P46" s="8"/>
      <c r="Q46" s="8"/>
      <c r="R46" s="8"/>
    </row>
    <row r="47" spans="1:18" x14ac:dyDescent="0.25">
      <c r="A47" s="8"/>
      <c r="B47" s="8"/>
      <c r="C47" s="8"/>
      <c r="D47" s="8"/>
      <c r="E47" s="8"/>
      <c r="F47" s="8"/>
      <c r="G47" s="8"/>
      <c r="H47" s="8"/>
      <c r="I47" s="8"/>
      <c r="J47" s="8"/>
      <c r="K47" s="8"/>
      <c r="L47" s="8"/>
      <c r="M47" s="8"/>
      <c r="N47" s="8"/>
      <c r="O47" s="8"/>
      <c r="P47" s="8"/>
      <c r="Q47" s="8"/>
      <c r="R47" s="8"/>
    </row>
    <row r="48" spans="1:18" x14ac:dyDescent="0.25">
      <c r="A48" s="8"/>
      <c r="B48" s="8"/>
      <c r="C48" s="8"/>
      <c r="D48" s="8"/>
      <c r="E48" s="8"/>
      <c r="F48" s="8"/>
      <c r="G48" s="8"/>
      <c r="H48" s="8"/>
      <c r="I48" s="8"/>
      <c r="J48" s="8"/>
      <c r="K48" s="8"/>
      <c r="L48" s="8"/>
      <c r="M48" s="8"/>
      <c r="N48" s="8"/>
      <c r="O48" s="8"/>
      <c r="P48" s="8"/>
      <c r="Q48" s="8"/>
      <c r="R48" s="8"/>
    </row>
    <row r="49" spans="1:18" x14ac:dyDescent="0.25">
      <c r="A49" s="8"/>
      <c r="B49" s="8"/>
      <c r="C49" s="8"/>
      <c r="D49" s="8"/>
      <c r="E49" s="8"/>
      <c r="F49" s="8"/>
      <c r="G49" s="8"/>
      <c r="H49" s="8"/>
      <c r="I49" s="8"/>
      <c r="J49" s="8"/>
      <c r="K49" s="8"/>
      <c r="L49" s="8"/>
      <c r="M49" s="8"/>
      <c r="N49" s="8"/>
      <c r="O49" s="8"/>
      <c r="P49" s="8"/>
      <c r="Q49" s="8"/>
      <c r="R49" s="8"/>
    </row>
    <row r="50" spans="1:18" x14ac:dyDescent="0.25">
      <c r="A50" s="8"/>
      <c r="B50" s="8"/>
      <c r="C50" s="8"/>
      <c r="D50" s="8"/>
      <c r="E50" s="8"/>
      <c r="F50" s="8"/>
      <c r="G50" s="8"/>
      <c r="H50" s="8"/>
      <c r="I50" s="8"/>
      <c r="J50" s="8"/>
      <c r="K50" s="8"/>
      <c r="L50" s="8"/>
      <c r="M50" s="8"/>
      <c r="N50" s="8"/>
      <c r="O50" s="8"/>
      <c r="P50" s="8"/>
      <c r="Q50" s="8"/>
      <c r="R50" s="8"/>
    </row>
    <row r="51" spans="1:18" x14ac:dyDescent="0.25">
      <c r="A51" s="8"/>
      <c r="B51" s="8"/>
      <c r="C51" s="8"/>
      <c r="D51" s="8"/>
      <c r="E51" s="8"/>
      <c r="F51" s="8"/>
      <c r="G51" s="8"/>
      <c r="H51" s="8"/>
      <c r="I51" s="8"/>
      <c r="J51" s="8"/>
      <c r="K51" s="8"/>
      <c r="L51" s="8"/>
      <c r="M51" s="8"/>
      <c r="N51" s="8"/>
      <c r="O51" s="8"/>
      <c r="P51" s="8"/>
      <c r="Q51" s="8"/>
      <c r="R51" s="8"/>
    </row>
    <row r="52" spans="1:18" x14ac:dyDescent="0.25">
      <c r="A52" s="8"/>
      <c r="B52" s="8"/>
      <c r="C52" s="8"/>
      <c r="D52" s="8"/>
      <c r="E52" s="8"/>
      <c r="F52" s="8"/>
      <c r="G52" s="8"/>
      <c r="H52" s="8"/>
      <c r="I52" s="8"/>
      <c r="J52" s="8"/>
      <c r="K52" s="8"/>
      <c r="L52" s="8"/>
      <c r="M52" s="8"/>
      <c r="N52" s="8"/>
      <c r="O52" s="8"/>
      <c r="P52" s="8"/>
      <c r="Q52" s="8"/>
      <c r="R52" s="8"/>
    </row>
    <row r="53" spans="1:18" x14ac:dyDescent="0.25">
      <c r="A53" s="8"/>
      <c r="B53" s="8"/>
      <c r="C53" s="8"/>
      <c r="D53" s="8"/>
      <c r="E53" s="8"/>
      <c r="F53" s="8"/>
      <c r="G53" s="8"/>
      <c r="H53" s="8"/>
      <c r="I53" s="8"/>
      <c r="J53" s="8"/>
      <c r="K53" s="8"/>
      <c r="L53" s="8"/>
      <c r="M53" s="8"/>
      <c r="N53" s="8"/>
      <c r="O53" s="8"/>
      <c r="P53" s="8"/>
      <c r="Q53" s="8"/>
      <c r="R53" s="8"/>
    </row>
    <row r="54" spans="1:18" x14ac:dyDescent="0.25">
      <c r="A54" s="8"/>
      <c r="B54" s="8"/>
      <c r="C54" s="8"/>
      <c r="D54" s="8"/>
      <c r="E54" s="8"/>
      <c r="F54" s="8"/>
      <c r="G54" s="8"/>
      <c r="H54" s="8"/>
      <c r="I54" s="8"/>
      <c r="J54" s="8"/>
      <c r="K54" s="8"/>
      <c r="L54" s="8"/>
      <c r="M54" s="8"/>
      <c r="N54" s="8"/>
      <c r="O54" s="8"/>
      <c r="P54" s="8"/>
      <c r="Q54" s="8"/>
      <c r="R54" s="8"/>
    </row>
    <row r="55" spans="1:18" x14ac:dyDescent="0.25">
      <c r="A55" s="8"/>
      <c r="B55" s="8"/>
      <c r="C55" s="8"/>
      <c r="D55" s="8"/>
      <c r="E55" s="8"/>
      <c r="F55" s="8"/>
      <c r="G55" s="8"/>
      <c r="H55" s="8"/>
      <c r="I55" s="8"/>
      <c r="J55" s="8"/>
      <c r="K55" s="8"/>
      <c r="L55" s="8"/>
      <c r="M55" s="8"/>
      <c r="N55" s="8"/>
      <c r="O55" s="8"/>
      <c r="P55" s="8"/>
      <c r="Q55" s="8"/>
      <c r="R55" s="8"/>
    </row>
  </sheetData>
  <mergeCells count="5">
    <mergeCell ref="A4:M4"/>
    <mergeCell ref="A5:M5"/>
    <mergeCell ref="A8:M40"/>
    <mergeCell ref="N8:N40"/>
    <mergeCell ref="A41:M4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DFBA8"/>
  </sheetPr>
  <dimension ref="A1:K44"/>
  <sheetViews>
    <sheetView workbookViewId="0">
      <pane xSplit="1" topLeftCell="B1" activePane="topRight" state="frozen"/>
      <selection activeCell="A30" sqref="A30"/>
      <selection pane="topRight" activeCell="B4" sqref="B4"/>
    </sheetView>
  </sheetViews>
  <sheetFormatPr defaultColWidth="8.85546875" defaultRowHeight="15" x14ac:dyDescent="0.25"/>
  <cols>
    <col min="1" max="1" width="38.7109375" style="2" customWidth="1"/>
    <col min="2" max="2" width="13" customWidth="1"/>
    <col min="3" max="3" width="49.28515625" customWidth="1"/>
    <col min="4" max="4" width="19.7109375" customWidth="1"/>
    <col min="5" max="5" width="51.42578125" hidden="1" customWidth="1"/>
    <col min="6" max="8" width="8.85546875" hidden="1" customWidth="1"/>
    <col min="9" max="9" width="12.85546875" hidden="1" customWidth="1"/>
    <col min="10" max="10" width="21.28515625" hidden="1" customWidth="1"/>
    <col min="11" max="11" width="8.85546875" hidden="1" customWidth="1"/>
    <col min="12" max="14" width="0" hidden="1" customWidth="1"/>
  </cols>
  <sheetData>
    <row r="1" spans="1:11" x14ac:dyDescent="0.25">
      <c r="A1" s="380" t="s">
        <v>105</v>
      </c>
      <c r="B1" s="381"/>
      <c r="C1" s="381"/>
      <c r="D1" s="381"/>
      <c r="E1" s="4"/>
      <c r="F1" s="4"/>
      <c r="G1" s="4"/>
    </row>
    <row r="2" spans="1:11" ht="24" customHeight="1" x14ac:dyDescent="0.25">
      <c r="A2" s="381"/>
      <c r="B2" s="381"/>
      <c r="C2" s="381"/>
      <c r="D2" s="381"/>
      <c r="E2" s="4"/>
      <c r="F2" s="4"/>
      <c r="G2" s="4"/>
    </row>
    <row r="3" spans="1:11" x14ac:dyDescent="0.25">
      <c r="A3" s="10" t="s">
        <v>108</v>
      </c>
      <c r="B3" s="11" t="s">
        <v>109</v>
      </c>
      <c r="C3" s="11" t="s">
        <v>110</v>
      </c>
      <c r="D3" s="11" t="s">
        <v>104</v>
      </c>
      <c r="E3" s="5"/>
      <c r="F3" s="5"/>
      <c r="G3" s="5"/>
    </row>
    <row r="4" spans="1:11" ht="180" x14ac:dyDescent="0.25">
      <c r="A4" s="36" t="s">
        <v>123</v>
      </c>
      <c r="B4" s="329"/>
      <c r="C4" s="312" t="str">
        <f>IF(B4="no",J4,"")</f>
        <v/>
      </c>
      <c r="D4" s="329" t="str">
        <f>IF(B4=E4,K4,"")</f>
        <v/>
      </c>
      <c r="E4" s="19" t="s">
        <v>142</v>
      </c>
      <c r="F4" s="6" t="s">
        <v>143</v>
      </c>
      <c r="G4" s="6" t="s">
        <v>144</v>
      </c>
      <c r="H4" t="s">
        <v>145</v>
      </c>
      <c r="I4" s="1" t="s">
        <v>146</v>
      </c>
      <c r="J4" s="1" t="s">
        <v>247</v>
      </c>
      <c r="K4" s="317">
        <v>1.5</v>
      </c>
    </row>
    <row r="5" spans="1:11" ht="90" x14ac:dyDescent="0.25">
      <c r="A5" s="38" t="s">
        <v>124</v>
      </c>
      <c r="B5" s="330"/>
      <c r="C5" s="313" t="str">
        <f>IF(B5="reduced or stopped",E5,"")</f>
        <v/>
      </c>
      <c r="D5" s="330" t="str">
        <f>IF(B5=G4,K5,IF(B5=H4,K5,""))</f>
        <v/>
      </c>
      <c r="E5" s="12" t="s">
        <v>134</v>
      </c>
      <c r="K5">
        <v>1.25</v>
      </c>
    </row>
    <row r="6" spans="1:11" ht="90" x14ac:dyDescent="0.25">
      <c r="A6" s="39" t="s">
        <v>155</v>
      </c>
      <c r="B6" s="329"/>
      <c r="C6" s="312" t="str">
        <f>IF(B6="no",E6,"")</f>
        <v/>
      </c>
      <c r="D6" s="329"/>
      <c r="E6" s="14" t="s">
        <v>161</v>
      </c>
      <c r="F6">
        <v>0.25</v>
      </c>
    </row>
    <row r="7" spans="1:11" x14ac:dyDescent="0.25">
      <c r="A7" s="40" t="s">
        <v>156</v>
      </c>
      <c r="B7" s="329"/>
      <c r="C7" s="34"/>
      <c r="D7" s="329" t="str">
        <f>IF(B7=E4,$F$6,"")</f>
        <v/>
      </c>
      <c r="E7" s="13"/>
    </row>
    <row r="8" spans="1:11" x14ac:dyDescent="0.25">
      <c r="A8" s="40" t="s">
        <v>157</v>
      </c>
      <c r="B8" s="329"/>
      <c r="C8" s="34"/>
      <c r="D8" s="329" t="str">
        <f>IF(B8=E4,F6,"")</f>
        <v/>
      </c>
      <c r="E8" s="13"/>
    </row>
    <row r="9" spans="1:11" x14ac:dyDescent="0.25">
      <c r="A9" s="40" t="s">
        <v>158</v>
      </c>
      <c r="B9" s="329"/>
      <c r="C9" s="34"/>
      <c r="D9" s="329" t="str">
        <f>IF(B9=E4,F6,"")</f>
        <v/>
      </c>
      <c r="E9" s="13"/>
    </row>
    <row r="10" spans="1:11" x14ac:dyDescent="0.25">
      <c r="A10" s="40" t="s">
        <v>159</v>
      </c>
      <c r="B10" s="329"/>
      <c r="C10" s="34"/>
      <c r="D10" s="329" t="str">
        <f>IF(B10=E4,F6,"")</f>
        <v/>
      </c>
      <c r="E10" s="13"/>
    </row>
    <row r="11" spans="1:11" x14ac:dyDescent="0.25">
      <c r="A11" s="35" t="s">
        <v>125</v>
      </c>
      <c r="B11" s="329"/>
      <c r="C11" s="34"/>
      <c r="D11" s="329" t="str">
        <f>IF(B11=E4,F6,"")</f>
        <v/>
      </c>
      <c r="E11" s="13"/>
    </row>
    <row r="12" spans="1:11" ht="45" x14ac:dyDescent="0.25">
      <c r="A12" s="33" t="s">
        <v>126</v>
      </c>
      <c r="B12" s="332"/>
      <c r="C12" s="314" t="str">
        <f>IF(B12="no",E12,"")</f>
        <v/>
      </c>
      <c r="D12" s="331"/>
      <c r="E12" s="12" t="s">
        <v>135</v>
      </c>
      <c r="F12">
        <v>0.25</v>
      </c>
    </row>
    <row r="13" spans="1:11" x14ac:dyDescent="0.25">
      <c r="A13" s="33" t="s">
        <v>111</v>
      </c>
      <c r="B13" s="332"/>
      <c r="C13" s="16"/>
      <c r="D13" s="332" t="str">
        <f>IF(B13=$E$4,$F$12,"")</f>
        <v/>
      </c>
      <c r="E13" s="13"/>
    </row>
    <row r="14" spans="1:11" x14ac:dyDescent="0.25">
      <c r="A14" s="33" t="s">
        <v>112</v>
      </c>
      <c r="B14" s="332"/>
      <c r="C14" s="16"/>
      <c r="D14" s="332" t="str">
        <f t="shared" ref="D14:D19" si="0">IF(B14=$E$4,$F$12,"")</f>
        <v/>
      </c>
      <c r="E14" s="13"/>
    </row>
    <row r="15" spans="1:11" x14ac:dyDescent="0.25">
      <c r="A15" s="33" t="s">
        <v>113</v>
      </c>
      <c r="B15" s="332"/>
      <c r="C15" s="16"/>
      <c r="D15" s="332" t="str">
        <f t="shared" si="0"/>
        <v/>
      </c>
      <c r="E15" s="13"/>
    </row>
    <row r="16" spans="1:11" x14ac:dyDescent="0.25">
      <c r="A16" s="33" t="s">
        <v>114</v>
      </c>
      <c r="B16" s="332"/>
      <c r="C16" s="16"/>
      <c r="D16" s="332" t="str">
        <f t="shared" si="0"/>
        <v/>
      </c>
      <c r="E16" s="13"/>
    </row>
    <row r="17" spans="1:6" x14ac:dyDescent="0.25">
      <c r="A17" s="33" t="s">
        <v>115</v>
      </c>
      <c r="B17" s="332"/>
      <c r="C17" s="16"/>
      <c r="D17" s="332" t="str">
        <f t="shared" si="0"/>
        <v/>
      </c>
      <c r="E17" s="13"/>
    </row>
    <row r="18" spans="1:6" x14ac:dyDescent="0.25">
      <c r="A18" s="33" t="s">
        <v>116</v>
      </c>
      <c r="B18" s="332"/>
      <c r="C18" s="16"/>
      <c r="D18" s="332" t="str">
        <f t="shared" si="0"/>
        <v/>
      </c>
      <c r="E18" s="13"/>
    </row>
    <row r="19" spans="1:6" x14ac:dyDescent="0.25">
      <c r="A19" s="33" t="s">
        <v>117</v>
      </c>
      <c r="B19" s="332"/>
      <c r="C19" s="16"/>
      <c r="D19" s="332" t="str">
        <f t="shared" si="0"/>
        <v/>
      </c>
      <c r="E19" s="13"/>
    </row>
    <row r="20" spans="1:6" ht="105" x14ac:dyDescent="0.25">
      <c r="A20" s="17" t="s">
        <v>127</v>
      </c>
      <c r="B20" s="333"/>
      <c r="C20" s="295" t="str">
        <f>IF(B20="reduced or stopped",E20,"")</f>
        <v/>
      </c>
      <c r="D20" s="333" t="str">
        <f>IF(B20=G4,F20,IF(B20=H4,F20,""))</f>
        <v/>
      </c>
      <c r="E20" s="12" t="s">
        <v>136</v>
      </c>
      <c r="F20">
        <v>0.75</v>
      </c>
    </row>
    <row r="21" spans="1:6" ht="105" x14ac:dyDescent="0.25">
      <c r="A21" s="33" t="s">
        <v>147</v>
      </c>
      <c r="B21" s="332"/>
      <c r="C21" s="315" t="str">
        <f>IF(B21="no",E21,"")</f>
        <v/>
      </c>
      <c r="D21" s="332" t="str">
        <f>IF(B21=E4,F20,"")</f>
        <v/>
      </c>
      <c r="E21" s="14" t="s">
        <v>136</v>
      </c>
      <c r="F21">
        <v>0.75</v>
      </c>
    </row>
    <row r="22" spans="1:6" ht="45" x14ac:dyDescent="0.25">
      <c r="A22" s="12" t="s">
        <v>128</v>
      </c>
      <c r="B22" s="333"/>
      <c r="C22" s="316" t="str">
        <f>IF(B22="reduced or stopped",E22,"")</f>
        <v/>
      </c>
      <c r="D22" s="333" t="str">
        <f>IF(B22=G4,F22,IF(B22=H4,F22,""))</f>
        <v/>
      </c>
      <c r="E22" s="12" t="s">
        <v>135</v>
      </c>
      <c r="F22">
        <v>0.75</v>
      </c>
    </row>
    <row r="23" spans="1:6" ht="90" x14ac:dyDescent="0.25">
      <c r="A23" s="33" t="s">
        <v>231</v>
      </c>
      <c r="B23" s="332"/>
      <c r="C23" s="315" t="str">
        <f>IF(B23="reduced or stopped",E23,"")</f>
        <v/>
      </c>
      <c r="D23" s="332" t="str">
        <f>IF(B23=G4,F23,IF(B23=H4,F23,""))</f>
        <v/>
      </c>
      <c r="E23" s="12" t="s">
        <v>162</v>
      </c>
      <c r="F23">
        <v>1.75</v>
      </c>
    </row>
    <row r="24" spans="1:6" x14ac:dyDescent="0.25">
      <c r="A24" s="17" t="s">
        <v>118</v>
      </c>
      <c r="B24" s="333"/>
      <c r="C24" s="13"/>
      <c r="D24" s="333"/>
      <c r="E24" s="12"/>
    </row>
    <row r="25" spans="1:6" x14ac:dyDescent="0.25">
      <c r="A25" s="17" t="s">
        <v>119</v>
      </c>
      <c r="B25" s="333"/>
      <c r="C25" s="13"/>
      <c r="D25" s="333"/>
      <c r="E25" s="12"/>
    </row>
    <row r="26" spans="1:6" x14ac:dyDescent="0.25">
      <c r="A26" s="17" t="s">
        <v>120</v>
      </c>
      <c r="B26" s="333"/>
      <c r="C26" s="13"/>
      <c r="D26" s="333"/>
      <c r="E26" s="12"/>
    </row>
    <row r="27" spans="1:6" x14ac:dyDescent="0.25">
      <c r="A27" s="17" t="s">
        <v>121</v>
      </c>
      <c r="B27" s="333"/>
      <c r="C27" s="13"/>
      <c r="D27" s="333"/>
      <c r="E27" s="12"/>
    </row>
    <row r="28" spans="1:6" ht="30" x14ac:dyDescent="0.25">
      <c r="A28" s="17" t="s">
        <v>122</v>
      </c>
      <c r="B28" s="333"/>
      <c r="C28" s="13"/>
      <c r="D28" s="333"/>
      <c r="E28" s="12"/>
    </row>
    <row r="29" spans="1:6" x14ac:dyDescent="0.25">
      <c r="A29" s="12" t="s">
        <v>129</v>
      </c>
      <c r="B29" s="333"/>
      <c r="C29" s="13"/>
      <c r="D29" s="333"/>
      <c r="E29" s="12"/>
    </row>
    <row r="30" spans="1:6" ht="60" x14ac:dyDescent="0.25">
      <c r="A30" s="15" t="s">
        <v>130</v>
      </c>
      <c r="B30" s="332"/>
      <c r="C30" s="315" t="str">
        <f t="shared" ref="C30:C35" si="1">IF(B30="reduced or stopped",E30,"")</f>
        <v/>
      </c>
      <c r="D30" s="332" t="str">
        <f>IF(B30=G4,F30,IF(B30=H4,F30,""))</f>
        <v/>
      </c>
      <c r="E30" s="12" t="s">
        <v>160</v>
      </c>
      <c r="F30">
        <v>2</v>
      </c>
    </row>
    <row r="31" spans="1:6" ht="120" x14ac:dyDescent="0.25">
      <c r="A31" s="12" t="s">
        <v>61</v>
      </c>
      <c r="B31" s="333"/>
      <c r="C31" s="316" t="str">
        <f t="shared" si="1"/>
        <v/>
      </c>
      <c r="D31" s="333" t="str">
        <f>IF(B31=G4,F31,IF(B31=H4,F31,""))</f>
        <v/>
      </c>
      <c r="E31" s="12" t="s">
        <v>163</v>
      </c>
      <c r="F31">
        <v>2</v>
      </c>
    </row>
    <row r="32" spans="1:6" ht="120" x14ac:dyDescent="0.25">
      <c r="A32" s="15" t="s">
        <v>62</v>
      </c>
      <c r="B32" s="332"/>
      <c r="C32" s="315" t="str">
        <f t="shared" si="1"/>
        <v/>
      </c>
      <c r="D32" s="332" t="str">
        <f>IF(B32=G4,F32,IF(B32=H4,F32,""))</f>
        <v/>
      </c>
      <c r="E32" s="12" t="s">
        <v>164</v>
      </c>
      <c r="F32">
        <v>4.5</v>
      </c>
    </row>
    <row r="33" spans="1:6" ht="45" x14ac:dyDescent="0.25">
      <c r="A33" s="12" t="s">
        <v>63</v>
      </c>
      <c r="B33" s="333"/>
      <c r="C33" s="316" t="str">
        <f t="shared" si="1"/>
        <v/>
      </c>
      <c r="D33" s="333" t="str">
        <f>IF(B33=G4,F33,IF(B33=H4,F33,""))</f>
        <v/>
      </c>
      <c r="E33" s="12" t="s">
        <v>131</v>
      </c>
      <c r="F33">
        <v>2.5</v>
      </c>
    </row>
    <row r="34" spans="1:6" ht="45" x14ac:dyDescent="0.25">
      <c r="A34" s="15" t="s">
        <v>64</v>
      </c>
      <c r="B34" s="332"/>
      <c r="C34" s="315" t="str">
        <f t="shared" si="1"/>
        <v/>
      </c>
      <c r="D34" s="332" t="str">
        <f>IF(B34=G4,F34,IF(B34=H4,F34,""))</f>
        <v/>
      </c>
      <c r="E34" s="12" t="s">
        <v>148</v>
      </c>
      <c r="F34">
        <v>2.5</v>
      </c>
    </row>
    <row r="35" spans="1:6" ht="39" customHeight="1" x14ac:dyDescent="0.25">
      <c r="A35" s="12" t="s">
        <v>65</v>
      </c>
      <c r="B35" s="333"/>
      <c r="C35" s="316" t="str">
        <f t="shared" si="1"/>
        <v/>
      </c>
      <c r="D35" s="333" t="str">
        <f>IF(B35=G4,F35,IF(B35=H4,F35,""))</f>
        <v/>
      </c>
      <c r="E35" s="12" t="s">
        <v>149</v>
      </c>
      <c r="F35">
        <v>0.75</v>
      </c>
    </row>
    <row r="36" spans="1:6" ht="45" x14ac:dyDescent="0.25">
      <c r="A36" s="15" t="s">
        <v>232</v>
      </c>
      <c r="B36" s="332"/>
      <c r="C36" s="315" t="str">
        <f>IF(B36="no",E36,"")</f>
        <v/>
      </c>
      <c r="D36" s="332"/>
      <c r="E36" s="12" t="s">
        <v>150</v>
      </c>
    </row>
    <row r="37" spans="1:6" ht="45.75" customHeight="1" x14ac:dyDescent="0.25">
      <c r="A37" s="17" t="s">
        <v>137</v>
      </c>
      <c r="B37" s="333"/>
      <c r="C37" s="316" t="str">
        <f>IF(B37="no",E37,"")</f>
        <v/>
      </c>
      <c r="D37" s="333"/>
      <c r="E37" s="12" t="s">
        <v>151</v>
      </c>
    </row>
    <row r="38" spans="1:6" ht="30" x14ac:dyDescent="0.25">
      <c r="A38" s="17" t="s">
        <v>141</v>
      </c>
      <c r="B38" s="333"/>
      <c r="C38" s="13"/>
      <c r="D38" s="333"/>
      <c r="E38" s="12"/>
    </row>
    <row r="39" spans="1:6" ht="30" x14ac:dyDescent="0.25">
      <c r="A39" s="17" t="s">
        <v>140</v>
      </c>
      <c r="B39" s="333"/>
      <c r="C39" s="13"/>
      <c r="D39" s="333"/>
      <c r="E39" s="12"/>
    </row>
    <row r="40" spans="1:6" ht="19.5" customHeight="1" x14ac:dyDescent="0.25">
      <c r="A40" s="17" t="s">
        <v>139</v>
      </c>
      <c r="B40" s="333"/>
      <c r="C40" s="13"/>
      <c r="D40" s="333"/>
      <c r="E40" s="12"/>
    </row>
    <row r="41" spans="1:6" ht="30" x14ac:dyDescent="0.25">
      <c r="A41" s="12" t="s">
        <v>138</v>
      </c>
      <c r="B41" s="333"/>
      <c r="C41" s="13"/>
      <c r="D41" s="333"/>
      <c r="E41" s="12"/>
    </row>
    <row r="43" spans="1:6" s="6" customFormat="1" x14ac:dyDescent="0.25">
      <c r="A43" s="328" t="s">
        <v>240</v>
      </c>
      <c r="B43" s="327"/>
      <c r="C43" s="327"/>
      <c r="D43" s="338">
        <f>SUM(D4:D42)</f>
        <v>0</v>
      </c>
      <c r="E43" s="327"/>
    </row>
    <row r="44" spans="1:6" x14ac:dyDescent="0.25">
      <c r="A44" s="339" t="s">
        <v>248</v>
      </c>
      <c r="B44" s="340"/>
      <c r="C44" s="340"/>
      <c r="D44" s="341">
        <f>D43/4</f>
        <v>0</v>
      </c>
      <c r="E44" s="340"/>
    </row>
  </sheetData>
  <mergeCells count="1">
    <mergeCell ref="A1:D2"/>
  </mergeCells>
  <phoneticPr fontId="15" type="noConversion"/>
  <dataValidations count="2">
    <dataValidation type="list" allowBlank="1" showInputMessage="1" showErrorMessage="1" sqref="B4 B36:B41 B24:B29 B21 B6:B19">
      <formula1>$E$4:$F$4</formula1>
    </dataValidation>
    <dataValidation type="list" allowBlank="1" showInputMessage="1" showErrorMessage="1" sqref="B5 B30:B35 B22:B23 B20">
      <formula1>$G$4:$I$4</formula1>
    </dataValidation>
  </dataValidations>
  <pageMargins left="0.25" right="0.25" top="0.75" bottom="0.75" header="0.3" footer="0.3"/>
  <pageSetup orientation="portrait"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C241"/>
  <sheetViews>
    <sheetView topLeftCell="B1" workbookViewId="0">
      <selection activeCell="H41" sqref="H41"/>
    </sheetView>
  </sheetViews>
  <sheetFormatPr defaultColWidth="8.85546875" defaultRowHeight="15" x14ac:dyDescent="0.25"/>
  <cols>
    <col min="1" max="1" width="11.140625" customWidth="1"/>
    <col min="2" max="2" width="12.85546875" customWidth="1"/>
    <col min="3" max="3" width="16.28515625" customWidth="1"/>
    <col min="4" max="4" width="17.42578125" customWidth="1"/>
    <col min="5" max="5" width="10.42578125" customWidth="1"/>
    <col min="6" max="6" width="23.85546875" customWidth="1"/>
    <col min="7" max="7" width="17.85546875" customWidth="1"/>
    <col min="8" max="8" width="20.7109375" customWidth="1"/>
    <col min="9" max="9" width="21.140625" customWidth="1"/>
    <col min="10" max="11" width="19" customWidth="1"/>
    <col min="12" max="12" width="19.7109375" customWidth="1"/>
    <col min="13" max="13" width="14.85546875" customWidth="1"/>
  </cols>
  <sheetData>
    <row r="1" spans="1:29" x14ac:dyDescent="0.25">
      <c r="A1" s="8"/>
      <c r="B1" s="8"/>
      <c r="C1" s="8"/>
      <c r="D1" s="8"/>
      <c r="E1" s="384" t="s">
        <v>79</v>
      </c>
      <c r="F1" s="385"/>
      <c r="G1" s="386"/>
      <c r="H1" s="8"/>
      <c r="I1" s="8"/>
      <c r="J1" s="8"/>
    </row>
    <row r="2" spans="1:29" ht="20.25" customHeight="1" x14ac:dyDescent="0.25">
      <c r="A2" s="8"/>
      <c r="B2" s="8"/>
      <c r="C2" s="8"/>
      <c r="D2" s="8"/>
      <c r="E2" s="387"/>
      <c r="F2" s="388"/>
      <c r="G2" s="389"/>
      <c r="H2" s="8"/>
      <c r="I2" s="8"/>
      <c r="J2" s="8"/>
      <c r="K2" s="6"/>
      <c r="L2" s="6"/>
      <c r="M2" s="6"/>
      <c r="AC2" s="202">
        <v>1</v>
      </c>
    </row>
    <row r="3" spans="1:29" ht="18.75" x14ac:dyDescent="0.3">
      <c r="A3" s="8"/>
      <c r="B3" s="8"/>
      <c r="C3" s="8"/>
      <c r="D3" s="8"/>
      <c r="E3" s="390" t="s">
        <v>92</v>
      </c>
      <c r="F3" s="391"/>
      <c r="G3" s="392"/>
      <c r="H3" s="8"/>
      <c r="I3" s="8"/>
      <c r="J3" s="8"/>
      <c r="K3" s="6"/>
      <c r="L3" s="6"/>
      <c r="M3" s="6"/>
      <c r="AC3" s="202">
        <v>0</v>
      </c>
    </row>
    <row r="4" spans="1:29" ht="46.5" customHeight="1" x14ac:dyDescent="0.25">
      <c r="A4" s="8"/>
      <c r="B4" s="8"/>
      <c r="C4" s="8"/>
      <c r="D4" s="8"/>
      <c r="E4" s="114" t="s">
        <v>201</v>
      </c>
      <c r="F4" s="115" t="s">
        <v>190</v>
      </c>
      <c r="G4" s="116"/>
      <c r="H4" s="8"/>
      <c r="I4" s="8"/>
      <c r="J4" s="8"/>
      <c r="K4" s="6"/>
      <c r="L4" s="6"/>
      <c r="M4" s="6"/>
      <c r="AC4" s="202" t="s">
        <v>1</v>
      </c>
    </row>
    <row r="5" spans="1:29" ht="30.75" customHeight="1" x14ac:dyDescent="0.25">
      <c r="A5" s="8"/>
      <c r="B5" s="8"/>
      <c r="C5" s="8"/>
      <c r="D5" s="8"/>
      <c r="E5" s="201"/>
      <c r="F5" s="193" t="s">
        <v>4</v>
      </c>
      <c r="G5" s="262"/>
      <c r="H5" s="8"/>
      <c r="I5" s="149"/>
      <c r="J5" s="8"/>
      <c r="K5" s="6"/>
      <c r="L5" s="6"/>
      <c r="M5" s="6"/>
    </row>
    <row r="6" spans="1:29" s="6" customFormat="1" ht="60.75" customHeight="1" x14ac:dyDescent="0.25">
      <c r="A6" s="8"/>
      <c r="B6" s="8"/>
      <c r="C6" s="8"/>
      <c r="D6" s="8"/>
      <c r="E6" s="393" t="s">
        <v>19</v>
      </c>
      <c r="F6" s="394"/>
      <c r="G6" s="395"/>
      <c r="H6" s="149"/>
      <c r="I6" s="8"/>
      <c r="J6" s="8"/>
      <c r="K6"/>
      <c r="L6"/>
      <c r="M6"/>
    </row>
    <row r="7" spans="1:29" s="6" customFormat="1" ht="33.75" customHeight="1" x14ac:dyDescent="0.25">
      <c r="A7" s="8"/>
      <c r="B7" s="8"/>
      <c r="C7" s="8"/>
      <c r="D7" s="8"/>
      <c r="E7" s="117"/>
      <c r="F7" s="89"/>
      <c r="G7" s="118"/>
      <c r="H7" s="8"/>
      <c r="I7" s="8"/>
      <c r="J7" s="8"/>
      <c r="K7"/>
      <c r="L7"/>
      <c r="M7"/>
    </row>
    <row r="8" spans="1:29" s="6" customFormat="1" ht="45" customHeight="1" x14ac:dyDescent="0.25">
      <c r="A8" s="8"/>
      <c r="B8" s="8"/>
      <c r="C8" s="8"/>
      <c r="D8" s="8"/>
      <c r="E8" s="114" t="s">
        <v>230</v>
      </c>
      <c r="F8" s="72" t="s">
        <v>189</v>
      </c>
      <c r="G8" s="93"/>
      <c r="H8" s="8"/>
      <c r="I8" s="8"/>
      <c r="J8" s="8"/>
      <c r="K8"/>
      <c r="L8"/>
      <c r="M8"/>
    </row>
    <row r="9" spans="1:29" s="6" customFormat="1" ht="28.5" customHeight="1" x14ac:dyDescent="0.25">
      <c r="A9" s="8"/>
      <c r="B9" s="8"/>
      <c r="C9" s="8"/>
      <c r="D9" s="8"/>
      <c r="E9" s="244"/>
      <c r="F9" s="226" t="s">
        <v>4</v>
      </c>
      <c r="G9" s="262"/>
      <c r="H9" s="8"/>
      <c r="I9" s="8"/>
      <c r="J9" s="8"/>
      <c r="K9"/>
      <c r="L9"/>
      <c r="M9"/>
    </row>
    <row r="10" spans="1:29" s="6" customFormat="1" ht="30" x14ac:dyDescent="0.25">
      <c r="A10" s="8"/>
      <c r="B10" s="8"/>
      <c r="C10" s="8"/>
      <c r="D10" s="8"/>
      <c r="E10" s="247"/>
      <c r="F10" s="232" t="s">
        <v>6</v>
      </c>
      <c r="G10" s="189"/>
      <c r="H10" s="8"/>
      <c r="I10" s="8"/>
      <c r="J10" s="8"/>
      <c r="K10"/>
      <c r="L10"/>
      <c r="M10"/>
    </row>
    <row r="11" spans="1:29" ht="15.75" customHeight="1" x14ac:dyDescent="0.25">
      <c r="A11" s="8"/>
      <c r="B11" s="8"/>
      <c r="C11" s="8"/>
      <c r="D11" s="8"/>
      <c r="E11" s="247"/>
      <c r="F11" s="227" t="s">
        <v>172</v>
      </c>
      <c r="G11" s="191"/>
      <c r="H11" s="8"/>
      <c r="I11" s="8"/>
      <c r="J11" s="8"/>
    </row>
    <row r="12" spans="1:29" ht="30" x14ac:dyDescent="0.25">
      <c r="A12" s="8"/>
      <c r="B12" s="8"/>
      <c r="C12" s="8"/>
      <c r="D12" s="8"/>
      <c r="E12" s="247"/>
      <c r="F12" s="229" t="s">
        <v>173</v>
      </c>
      <c r="G12" s="266">
        <f>G11*G10</f>
        <v>0</v>
      </c>
      <c r="H12" s="8"/>
      <c r="I12" s="8"/>
      <c r="J12" s="8"/>
    </row>
    <row r="13" spans="1:29" ht="30" x14ac:dyDescent="0.25">
      <c r="A13" s="8"/>
      <c r="B13" s="8"/>
      <c r="C13" s="8"/>
      <c r="D13" s="8"/>
      <c r="E13" s="247"/>
      <c r="F13" s="229" t="s">
        <v>174</v>
      </c>
      <c r="G13" s="266">
        <f>G12/60</f>
        <v>0</v>
      </c>
      <c r="H13" s="8"/>
      <c r="I13" s="8"/>
      <c r="J13" s="8"/>
    </row>
    <row r="14" spans="1:29" x14ac:dyDescent="0.25">
      <c r="A14" s="8"/>
      <c r="B14" s="8"/>
      <c r="C14" s="8"/>
      <c r="D14" s="8"/>
      <c r="E14" s="247"/>
      <c r="F14" s="121" t="s">
        <v>91</v>
      </c>
      <c r="G14" s="51"/>
      <c r="H14" s="8"/>
      <c r="I14" s="8"/>
      <c r="J14" s="8"/>
    </row>
    <row r="15" spans="1:29" x14ac:dyDescent="0.25">
      <c r="A15" s="8"/>
      <c r="B15" s="8"/>
      <c r="C15" s="8"/>
      <c r="D15" s="8"/>
      <c r="E15" s="247"/>
      <c r="F15" s="227" t="s">
        <v>177</v>
      </c>
      <c r="G15" s="199"/>
      <c r="H15" s="149"/>
      <c r="I15" s="8"/>
      <c r="J15" s="8"/>
    </row>
    <row r="16" spans="1:29" x14ac:dyDescent="0.25">
      <c r="A16" s="8"/>
      <c r="B16" s="8"/>
      <c r="C16" s="8"/>
      <c r="D16" s="8"/>
      <c r="E16" s="247"/>
      <c r="F16" s="227" t="s">
        <v>241</v>
      </c>
      <c r="G16" s="200"/>
      <c r="H16" s="8"/>
      <c r="I16" s="8"/>
      <c r="J16" s="8"/>
    </row>
    <row r="17" spans="1:10" x14ac:dyDescent="0.25">
      <c r="A17" s="8"/>
      <c r="B17" s="8"/>
      <c r="C17" s="8"/>
      <c r="D17" s="8"/>
      <c r="E17" s="247"/>
      <c r="F17" s="231" t="s">
        <v>175</v>
      </c>
      <c r="G17" s="267">
        <f>G13</f>
        <v>0</v>
      </c>
      <c r="H17" s="8"/>
      <c r="I17" s="8"/>
      <c r="J17" s="8"/>
    </row>
    <row r="18" spans="1:10" x14ac:dyDescent="0.25">
      <c r="A18" s="8"/>
      <c r="B18" s="8"/>
      <c r="C18" s="8"/>
      <c r="D18" s="8"/>
      <c r="E18" s="247"/>
      <c r="F18" s="231" t="s">
        <v>176</v>
      </c>
      <c r="G18" s="268">
        <f>G16*G17</f>
        <v>0</v>
      </c>
      <c r="H18" s="8"/>
      <c r="I18" s="8"/>
      <c r="J18" s="8"/>
    </row>
    <row r="19" spans="1:10" ht="16.5" customHeight="1" x14ac:dyDescent="0.25">
      <c r="A19" s="8"/>
      <c r="B19" s="8"/>
      <c r="C19" s="8"/>
      <c r="D19" s="8"/>
      <c r="E19" s="249"/>
      <c r="F19" s="231" t="s">
        <v>166</v>
      </c>
      <c r="G19" s="268" t="e">
        <f>G18/G10</f>
        <v>#DIV/0!</v>
      </c>
      <c r="H19" s="8"/>
      <c r="I19" s="8"/>
      <c r="J19" s="8"/>
    </row>
    <row r="20" spans="1:10" x14ac:dyDescent="0.25">
      <c r="A20" s="8"/>
      <c r="B20" s="8"/>
      <c r="C20" s="8"/>
      <c r="D20" s="8"/>
      <c r="E20" s="41"/>
      <c r="F20" s="88"/>
      <c r="G20" s="90"/>
      <c r="H20" s="8"/>
      <c r="I20" s="8"/>
      <c r="J20" s="8"/>
    </row>
    <row r="21" spans="1:10" ht="13.5" customHeight="1" x14ac:dyDescent="0.25">
      <c r="A21" s="8"/>
      <c r="B21" s="8"/>
      <c r="C21" s="8"/>
      <c r="D21" s="8"/>
      <c r="E21" s="53"/>
      <c r="F21" s="89"/>
      <c r="G21" s="86"/>
      <c r="H21" s="8"/>
      <c r="I21" s="8"/>
      <c r="J21" s="8"/>
    </row>
    <row r="22" spans="1:10" ht="45" customHeight="1" x14ac:dyDescent="0.25">
      <c r="A22" s="8"/>
      <c r="B22" s="8"/>
      <c r="C22" s="8"/>
      <c r="D22" s="8"/>
      <c r="E22" s="114" t="s">
        <v>168</v>
      </c>
      <c r="F22" s="72" t="s">
        <v>190</v>
      </c>
      <c r="G22" s="93"/>
      <c r="H22" s="8"/>
      <c r="I22" s="8"/>
      <c r="J22" s="8"/>
    </row>
    <row r="23" spans="1:10" ht="30" x14ac:dyDescent="0.25">
      <c r="A23" s="8"/>
      <c r="B23" s="8"/>
      <c r="C23" s="8"/>
      <c r="D23" s="8"/>
      <c r="E23" s="244"/>
      <c r="F23" s="226" t="s">
        <v>4</v>
      </c>
      <c r="G23" s="262"/>
      <c r="H23" s="8"/>
      <c r="I23" s="8"/>
      <c r="J23" s="8"/>
    </row>
    <row r="24" spans="1:10" ht="30" x14ac:dyDescent="0.25">
      <c r="A24" s="8"/>
      <c r="B24" s="8"/>
      <c r="C24" s="8"/>
      <c r="D24" s="8"/>
      <c r="E24" s="247"/>
      <c r="F24" s="232" t="s">
        <v>6</v>
      </c>
      <c r="G24" s="189"/>
      <c r="H24" s="8"/>
      <c r="I24" s="8"/>
      <c r="J24" s="8"/>
    </row>
    <row r="25" spans="1:10" ht="30" x14ac:dyDescent="0.25">
      <c r="A25" s="8"/>
      <c r="B25" s="8"/>
      <c r="C25" s="8"/>
      <c r="D25" s="8"/>
      <c r="E25" s="247"/>
      <c r="F25" s="238" t="s">
        <v>165</v>
      </c>
      <c r="G25" s="192"/>
      <c r="H25" s="8"/>
      <c r="I25" s="8"/>
      <c r="J25" s="8"/>
    </row>
    <row r="26" spans="1:10" ht="30" x14ac:dyDescent="0.25">
      <c r="A26" s="8"/>
      <c r="B26" s="8"/>
      <c r="C26" s="8"/>
      <c r="D26" s="8"/>
      <c r="E26" s="247"/>
      <c r="F26" s="229" t="s">
        <v>173</v>
      </c>
      <c r="G26" s="267">
        <f>G25*G24</f>
        <v>0</v>
      </c>
      <c r="H26" s="8"/>
      <c r="I26" s="8"/>
      <c r="J26" s="8"/>
    </row>
    <row r="27" spans="1:10" ht="17.25" customHeight="1" x14ac:dyDescent="0.25">
      <c r="A27" s="8"/>
      <c r="B27" s="8"/>
      <c r="C27" s="8"/>
      <c r="D27" s="8"/>
      <c r="E27" s="247"/>
      <c r="F27" s="229" t="s">
        <v>174</v>
      </c>
      <c r="G27" s="267">
        <f>G26/60</f>
        <v>0</v>
      </c>
      <c r="H27" s="8"/>
      <c r="I27" s="8"/>
      <c r="J27" s="8"/>
    </row>
    <row r="28" spans="1:10" x14ac:dyDescent="0.25">
      <c r="A28" s="8"/>
      <c r="B28" s="8"/>
      <c r="C28" s="8"/>
      <c r="D28" s="8"/>
      <c r="E28" s="247"/>
      <c r="F28" s="121" t="s">
        <v>91</v>
      </c>
      <c r="G28" s="51"/>
      <c r="H28" s="8"/>
      <c r="I28" s="8"/>
      <c r="J28" s="8"/>
    </row>
    <row r="29" spans="1:10" x14ac:dyDescent="0.25">
      <c r="A29" s="8"/>
      <c r="B29" s="8"/>
      <c r="C29" s="8"/>
      <c r="D29" s="8"/>
      <c r="E29" s="247"/>
      <c r="F29" s="227" t="s">
        <v>177</v>
      </c>
      <c r="G29" s="195"/>
      <c r="H29" s="8"/>
      <c r="I29" s="8"/>
      <c r="J29" s="8"/>
    </row>
    <row r="30" spans="1:10" x14ac:dyDescent="0.25">
      <c r="A30" s="8"/>
      <c r="B30" s="8"/>
      <c r="C30" s="8"/>
      <c r="D30" s="8"/>
      <c r="E30" s="247"/>
      <c r="F30" s="227" t="s">
        <v>241</v>
      </c>
      <c r="G30" s="196"/>
      <c r="H30" s="8"/>
      <c r="I30" s="8"/>
      <c r="J30" s="8"/>
    </row>
    <row r="31" spans="1:10" x14ac:dyDescent="0.25">
      <c r="A31" s="8"/>
      <c r="B31" s="8"/>
      <c r="C31" s="8"/>
      <c r="D31" s="8"/>
      <c r="E31" s="247"/>
      <c r="F31" s="231" t="s">
        <v>175</v>
      </c>
      <c r="G31" s="269">
        <f>G27</f>
        <v>0</v>
      </c>
      <c r="H31" s="8"/>
      <c r="I31" s="8"/>
      <c r="J31" s="8"/>
    </row>
    <row r="32" spans="1:10" x14ac:dyDescent="0.25">
      <c r="A32" s="8"/>
      <c r="B32" s="8"/>
      <c r="C32" s="8"/>
      <c r="D32" s="8"/>
      <c r="E32" s="247"/>
      <c r="F32" s="231" t="s">
        <v>176</v>
      </c>
      <c r="G32" s="270">
        <f>G31*G30</f>
        <v>0</v>
      </c>
      <c r="H32" s="149"/>
      <c r="I32" s="8"/>
      <c r="J32" s="8"/>
    </row>
    <row r="33" spans="1:13" x14ac:dyDescent="0.25">
      <c r="A33" s="8"/>
      <c r="B33" s="8"/>
      <c r="C33" s="8"/>
      <c r="D33" s="8"/>
      <c r="E33" s="249"/>
      <c r="F33" s="231" t="s">
        <v>167</v>
      </c>
      <c r="G33" s="270" t="e">
        <f>G32/G24</f>
        <v>#DIV/0!</v>
      </c>
      <c r="H33" s="149"/>
      <c r="I33" s="8"/>
      <c r="J33" s="8"/>
    </row>
    <row r="34" spans="1:13" ht="25.5" customHeight="1" x14ac:dyDescent="0.25">
      <c r="A34" s="8"/>
      <c r="B34" s="8"/>
      <c r="C34" s="8"/>
      <c r="D34" s="8"/>
      <c r="E34" s="41"/>
      <c r="F34" s="88"/>
      <c r="G34" s="87"/>
      <c r="H34" s="8"/>
      <c r="I34" s="8"/>
      <c r="J34" s="8"/>
      <c r="K34" s="6"/>
      <c r="L34" s="6"/>
      <c r="M34" s="6"/>
    </row>
    <row r="35" spans="1:13" ht="27.75" customHeight="1" x14ac:dyDescent="0.25">
      <c r="A35" s="8"/>
      <c r="B35" s="8"/>
      <c r="C35" s="8"/>
      <c r="D35" s="8"/>
      <c r="E35" s="53"/>
      <c r="F35" s="44"/>
      <c r="G35" s="91"/>
      <c r="H35" s="8"/>
      <c r="I35" s="8"/>
      <c r="J35" s="8"/>
    </row>
    <row r="36" spans="1:13" s="6" customFormat="1" ht="78.75" customHeight="1" x14ac:dyDescent="0.25">
      <c r="A36" s="8"/>
      <c r="B36" s="8"/>
      <c r="C36" s="8"/>
      <c r="D36" s="8"/>
      <c r="E36" s="114" t="s">
        <v>169</v>
      </c>
      <c r="F36" s="72" t="s">
        <v>189</v>
      </c>
      <c r="G36" s="93"/>
      <c r="H36" s="8"/>
      <c r="I36" s="8"/>
      <c r="J36" s="8"/>
      <c r="K36"/>
      <c r="L36"/>
      <c r="M36"/>
    </row>
    <row r="37" spans="1:13" ht="27.75" customHeight="1" x14ac:dyDescent="0.25">
      <c r="A37" s="8"/>
      <c r="B37" s="8"/>
      <c r="C37" s="8"/>
      <c r="D37" s="8"/>
      <c r="E37" s="244"/>
      <c r="F37" s="226" t="s">
        <v>4</v>
      </c>
      <c r="G37" s="262"/>
      <c r="H37" s="8"/>
      <c r="I37" s="8"/>
      <c r="J37" s="8"/>
    </row>
    <row r="38" spans="1:13" ht="31.5" customHeight="1" x14ac:dyDescent="0.25">
      <c r="A38" s="8"/>
      <c r="B38" s="8"/>
      <c r="C38" s="8"/>
      <c r="D38" s="8"/>
      <c r="E38" s="247"/>
      <c r="F38" s="232" t="s">
        <v>6</v>
      </c>
      <c r="G38" s="189"/>
      <c r="H38" s="8"/>
      <c r="I38" s="8"/>
      <c r="J38" s="8"/>
    </row>
    <row r="39" spans="1:13" ht="30" x14ac:dyDescent="0.25">
      <c r="A39" s="8"/>
      <c r="B39" s="8"/>
      <c r="C39" s="8"/>
      <c r="D39" s="8"/>
      <c r="E39" s="247"/>
      <c r="F39" s="226" t="s">
        <v>215</v>
      </c>
      <c r="G39" s="194"/>
      <c r="H39" s="8"/>
      <c r="I39" s="8"/>
      <c r="J39" s="8"/>
    </row>
    <row r="40" spans="1:13" ht="30.75" customHeight="1" x14ac:dyDescent="0.25">
      <c r="A40" s="8"/>
      <c r="B40" s="8"/>
      <c r="C40" s="8"/>
      <c r="D40" s="8"/>
      <c r="E40" s="247"/>
      <c r="F40" s="234" t="s">
        <v>173</v>
      </c>
      <c r="G40" s="271">
        <f>G39*G38</f>
        <v>0</v>
      </c>
      <c r="H40" s="8"/>
      <c r="I40" s="8"/>
      <c r="J40" s="8"/>
    </row>
    <row r="41" spans="1:13" ht="30" x14ac:dyDescent="0.25">
      <c r="A41" s="8"/>
      <c r="B41" s="8"/>
      <c r="C41" s="8"/>
      <c r="D41" s="8"/>
      <c r="E41" s="247"/>
      <c r="F41" s="234" t="s">
        <v>174</v>
      </c>
      <c r="G41" s="272">
        <f>G40/60</f>
        <v>0</v>
      </c>
      <c r="H41" s="8"/>
      <c r="I41" s="8"/>
      <c r="J41" s="8"/>
    </row>
    <row r="42" spans="1:13" x14ac:dyDescent="0.25">
      <c r="A42" s="8"/>
      <c r="B42" s="8"/>
      <c r="C42" s="8"/>
      <c r="D42" s="8"/>
      <c r="E42" s="247"/>
      <c r="F42" s="235" t="s">
        <v>91</v>
      </c>
      <c r="G42" s="21"/>
      <c r="H42" s="8"/>
      <c r="I42" s="8"/>
      <c r="J42" s="8"/>
    </row>
    <row r="43" spans="1:13" x14ac:dyDescent="0.25">
      <c r="A43" s="8"/>
      <c r="B43" s="8"/>
      <c r="C43" s="8"/>
      <c r="D43" s="8"/>
      <c r="E43" s="247"/>
      <c r="F43" s="227" t="s">
        <v>177</v>
      </c>
      <c r="G43" s="197"/>
      <c r="H43" s="8"/>
      <c r="I43" s="8"/>
      <c r="J43" s="8"/>
      <c r="L43" s="47"/>
    </row>
    <row r="44" spans="1:13" x14ac:dyDescent="0.25">
      <c r="A44" s="8"/>
      <c r="B44" s="8"/>
      <c r="C44" s="8"/>
      <c r="D44" s="8"/>
      <c r="E44" s="247"/>
      <c r="F44" s="227" t="s">
        <v>241</v>
      </c>
      <c r="G44" s="198"/>
      <c r="H44" s="8"/>
      <c r="I44" s="8"/>
      <c r="J44" s="6"/>
      <c r="K44" s="6"/>
      <c r="L44" s="6"/>
      <c r="M44" s="6"/>
    </row>
    <row r="45" spans="1:13" x14ac:dyDescent="0.25">
      <c r="A45" s="8"/>
      <c r="B45" s="8"/>
      <c r="C45" s="8"/>
      <c r="D45" s="8"/>
      <c r="E45" s="247"/>
      <c r="F45" s="236" t="s">
        <v>175</v>
      </c>
      <c r="G45" s="273">
        <f>G41</f>
        <v>0</v>
      </c>
      <c r="H45" s="8"/>
      <c r="I45" s="8"/>
    </row>
    <row r="46" spans="1:13" x14ac:dyDescent="0.25">
      <c r="A46" s="8"/>
      <c r="B46" s="8"/>
      <c r="C46" s="8"/>
      <c r="D46" s="8"/>
      <c r="E46" s="247"/>
      <c r="F46" s="236" t="s">
        <v>184</v>
      </c>
      <c r="G46" s="274">
        <f>G45*G44</f>
        <v>0</v>
      </c>
      <c r="H46" s="8"/>
      <c r="I46" s="8"/>
    </row>
    <row r="47" spans="1:13" x14ac:dyDescent="0.25">
      <c r="A47" s="8"/>
      <c r="B47" s="8"/>
      <c r="C47" s="8"/>
      <c r="D47" s="8"/>
      <c r="E47" s="249"/>
      <c r="F47" s="237" t="s">
        <v>180</v>
      </c>
      <c r="G47" s="274" t="e">
        <f>G46/G38</f>
        <v>#DIV/0!</v>
      </c>
      <c r="H47" s="8"/>
      <c r="I47" s="8"/>
    </row>
    <row r="48" spans="1:13" x14ac:dyDescent="0.25">
      <c r="A48" s="8"/>
      <c r="B48" s="8"/>
      <c r="C48" s="8"/>
      <c r="D48" s="8"/>
      <c r="E48" s="8"/>
      <c r="F48" s="147"/>
      <c r="G48" s="148"/>
      <c r="H48" s="8"/>
      <c r="I48" s="8"/>
    </row>
    <row r="49" spans="1:9" x14ac:dyDescent="0.25">
      <c r="A49" s="8"/>
      <c r="B49" s="8"/>
      <c r="C49" s="8"/>
      <c r="D49" s="8"/>
      <c r="E49" s="8"/>
      <c r="F49" s="8"/>
      <c r="G49" s="8"/>
      <c r="H49" s="8"/>
      <c r="I49" s="8"/>
    </row>
    <row r="50" spans="1:9" ht="31.5" customHeight="1" x14ac:dyDescent="0.25">
      <c r="A50" s="8"/>
      <c r="B50" s="8"/>
      <c r="C50" s="8"/>
      <c r="D50" s="8"/>
      <c r="E50" s="382" t="s">
        <v>12</v>
      </c>
      <c r="F50" s="383"/>
      <c r="G50" s="275">
        <f>SUM(G5,G9,G23,G37)</f>
        <v>0</v>
      </c>
      <c r="H50" s="8"/>
      <c r="I50" s="8"/>
    </row>
    <row r="51" spans="1:9" x14ac:dyDescent="0.25">
      <c r="A51" s="8"/>
      <c r="B51" s="8"/>
      <c r="C51" s="8"/>
      <c r="D51" s="8"/>
      <c r="E51" s="396" t="s">
        <v>7</v>
      </c>
      <c r="F51" s="397"/>
      <c r="G51" s="254">
        <v>4</v>
      </c>
      <c r="H51" s="8"/>
      <c r="I51" s="8"/>
    </row>
    <row r="52" spans="1:9" x14ac:dyDescent="0.25">
      <c r="A52" s="8"/>
      <c r="B52" s="8"/>
      <c r="C52" s="8"/>
      <c r="D52" s="8"/>
      <c r="E52" s="9" t="s">
        <v>8</v>
      </c>
      <c r="F52" s="9"/>
      <c r="G52" s="276">
        <f>(G50)/G51</f>
        <v>0</v>
      </c>
      <c r="H52" s="8"/>
      <c r="I52" s="8"/>
    </row>
    <row r="53" spans="1:9" ht="31.5" customHeight="1" x14ac:dyDescent="0.25">
      <c r="A53" s="8"/>
      <c r="B53" s="8"/>
      <c r="C53" s="8"/>
      <c r="D53" s="8"/>
      <c r="E53" s="382" t="s">
        <v>2</v>
      </c>
      <c r="F53" s="383"/>
      <c r="G53" s="277" t="str">
        <f>IF(G52&gt;=0.5,"Yes",IF(G52&lt;0.5,"No",""))</f>
        <v>No</v>
      </c>
      <c r="H53" s="8"/>
      <c r="I53" s="8"/>
    </row>
    <row r="54" spans="1:9" x14ac:dyDescent="0.25">
      <c r="A54" s="8"/>
      <c r="B54" s="8"/>
      <c r="C54" s="8"/>
      <c r="D54" s="8"/>
      <c r="E54" s="8"/>
      <c r="F54" s="8"/>
      <c r="G54" s="8"/>
      <c r="H54" s="8"/>
      <c r="I54" s="8"/>
    </row>
    <row r="55" spans="1:9" x14ac:dyDescent="0.25">
      <c r="A55" s="8"/>
      <c r="B55" s="8"/>
      <c r="C55" s="8"/>
      <c r="D55" s="8"/>
      <c r="E55" s="8"/>
      <c r="F55" s="8"/>
      <c r="G55" s="8"/>
      <c r="H55" s="8"/>
      <c r="I55" s="8"/>
    </row>
    <row r="56" spans="1:9" x14ac:dyDescent="0.25">
      <c r="A56" s="8"/>
      <c r="B56" s="8"/>
      <c r="C56" s="8"/>
      <c r="D56" s="8"/>
      <c r="E56" s="8"/>
      <c r="F56" s="8"/>
      <c r="G56" s="8"/>
      <c r="H56" s="8"/>
      <c r="I56" s="8"/>
    </row>
    <row r="57" spans="1:9" x14ac:dyDescent="0.25">
      <c r="A57" s="8"/>
      <c r="B57" s="8"/>
      <c r="C57" s="8"/>
      <c r="D57" s="8"/>
      <c r="E57" s="8"/>
      <c r="F57" s="8"/>
      <c r="G57" s="8"/>
      <c r="H57" s="8"/>
      <c r="I57" s="8"/>
    </row>
    <row r="58" spans="1:9" ht="30" customHeight="1" x14ac:dyDescent="0.25">
      <c r="E58" s="8"/>
      <c r="F58" s="8"/>
      <c r="G58" s="8"/>
    </row>
    <row r="59" spans="1:9" ht="30" customHeight="1" x14ac:dyDescent="0.25">
      <c r="E59" s="8"/>
      <c r="F59" s="8"/>
      <c r="G59" s="8"/>
    </row>
    <row r="60" spans="1:9" ht="15" customHeight="1" x14ac:dyDescent="0.25">
      <c r="E60" s="8"/>
      <c r="F60" s="8"/>
      <c r="G60" s="8"/>
    </row>
    <row r="61" spans="1:9" ht="18" customHeight="1" x14ac:dyDescent="0.25">
      <c r="E61" s="8"/>
      <c r="F61" s="8"/>
      <c r="G61" s="8"/>
    </row>
    <row r="62" spans="1:9" ht="18" customHeight="1" x14ac:dyDescent="0.25"/>
    <row r="63" spans="1:9" ht="18" customHeight="1" x14ac:dyDescent="0.25"/>
    <row r="64" spans="1:9" ht="18" customHeight="1" x14ac:dyDescent="0.25"/>
    <row r="65" ht="18" customHeight="1" x14ac:dyDescent="0.25"/>
    <row r="66" ht="18" customHeight="1" x14ac:dyDescent="0.25"/>
    <row r="67" ht="18" customHeight="1" x14ac:dyDescent="0.25"/>
    <row r="68" ht="18" customHeight="1" x14ac:dyDescent="0.25"/>
    <row r="69" ht="18" customHeight="1" x14ac:dyDescent="0.25"/>
    <row r="70" ht="30.75" customHeight="1" x14ac:dyDescent="0.25"/>
    <row r="71" ht="31.5" customHeight="1" x14ac:dyDescent="0.25"/>
    <row r="72" ht="30" customHeight="1" x14ac:dyDescent="0.25"/>
    <row r="73" ht="18.75"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5" customHeight="1" x14ac:dyDescent="0.25"/>
    <row r="87" ht="60" customHeight="1" x14ac:dyDescent="0.25"/>
    <row r="88" ht="18.75" customHeight="1" x14ac:dyDescent="0.25"/>
    <row r="89" ht="15" customHeight="1" x14ac:dyDescent="0.25"/>
    <row r="93" ht="75" customHeight="1" x14ac:dyDescent="0.25"/>
    <row r="98" ht="30" customHeight="1" x14ac:dyDescent="0.25"/>
    <row r="99" ht="30" customHeight="1" x14ac:dyDescent="0.25"/>
    <row r="150" spans="15:15" x14ac:dyDescent="0.25">
      <c r="O150" t="s">
        <v>203</v>
      </c>
    </row>
    <row r="151" spans="15:15" x14ac:dyDescent="0.25">
      <c r="O151" t="s">
        <v>202</v>
      </c>
    </row>
    <row r="158" spans="15:15" ht="45" customHeight="1" x14ac:dyDescent="0.25"/>
    <row r="160" spans="15:15" ht="36" customHeight="1" x14ac:dyDescent="0.25"/>
    <row r="189" ht="39" customHeight="1" x14ac:dyDescent="0.25"/>
    <row r="190" ht="15" customHeight="1" x14ac:dyDescent="0.25"/>
    <row r="240" ht="36.75" customHeight="1" x14ac:dyDescent="0.25"/>
    <row r="241" ht="15" customHeight="1" x14ac:dyDescent="0.25"/>
  </sheetData>
  <mergeCells count="6">
    <mergeCell ref="E53:F53"/>
    <mergeCell ref="E1:G2"/>
    <mergeCell ref="E3:G3"/>
    <mergeCell ref="E6:G6"/>
    <mergeCell ref="E50:F50"/>
    <mergeCell ref="E51:F51"/>
  </mergeCells>
  <phoneticPr fontId="15" type="noConversion"/>
  <dataValidations count="2">
    <dataValidation type="list" allowBlank="1" showInputMessage="1" showErrorMessage="1" sqref="G9 G23 G37">
      <formula1>$AC$2:$AC$4</formula1>
    </dataValidation>
    <dataValidation type="list" allowBlank="1" showInputMessage="1" showErrorMessage="1" sqref="G5">
      <formula1>$AC$2:$AC$3</formula1>
    </dataValidation>
  </dataValidations>
  <pageMargins left="0.7" right="0.7" top="0.75" bottom="0.75" header="0.3" footer="0.3"/>
  <pageSetup orientation="portrait" r:id="rId1"/>
  <legacyDrawing r:id="rId2"/>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Y66"/>
  <sheetViews>
    <sheetView topLeftCell="B1" workbookViewId="0">
      <selection activeCell="F11" sqref="F11"/>
    </sheetView>
  </sheetViews>
  <sheetFormatPr defaultColWidth="8.85546875" defaultRowHeight="15" x14ac:dyDescent="0.25"/>
  <cols>
    <col min="1" max="1" width="16" customWidth="1"/>
    <col min="2" max="2" width="12" customWidth="1"/>
    <col min="3" max="3" width="13.7109375" customWidth="1"/>
    <col min="4" max="4" width="15.42578125" customWidth="1"/>
    <col min="5" max="5" width="7.42578125" customWidth="1"/>
    <col min="6" max="6" width="23.42578125" customWidth="1"/>
    <col min="7" max="7" width="23.28515625" customWidth="1"/>
    <col min="8" max="9" width="19" customWidth="1"/>
    <col min="10" max="10" width="21.140625" customWidth="1"/>
    <col min="11" max="12" width="19" customWidth="1"/>
    <col min="13" max="13" width="19.7109375" customWidth="1"/>
    <col min="14" max="14" width="14.85546875" customWidth="1"/>
  </cols>
  <sheetData>
    <row r="1" spans="1:25" ht="15" customHeight="1" x14ac:dyDescent="0.25">
      <c r="A1" s="8"/>
      <c r="B1" s="8"/>
      <c r="C1" s="8"/>
      <c r="D1" s="8"/>
      <c r="E1" s="398" t="s">
        <v>79</v>
      </c>
      <c r="F1" s="398"/>
      <c r="G1" s="398"/>
      <c r="H1" s="153"/>
      <c r="I1" s="154"/>
      <c r="J1" s="154"/>
      <c r="K1" s="80"/>
      <c r="L1" s="80"/>
      <c r="M1" s="80"/>
      <c r="N1" s="80"/>
    </row>
    <row r="2" spans="1:25" ht="23.25" customHeight="1" x14ac:dyDescent="0.25">
      <c r="A2" s="8"/>
      <c r="B2" s="8"/>
      <c r="C2" s="8"/>
      <c r="D2" s="8"/>
      <c r="E2" s="398"/>
      <c r="F2" s="398"/>
      <c r="G2" s="398"/>
      <c r="H2" s="153"/>
      <c r="I2" s="154"/>
      <c r="J2" s="154"/>
      <c r="K2" s="80"/>
      <c r="L2" s="80"/>
      <c r="M2" s="80"/>
      <c r="N2" s="80"/>
      <c r="Y2" s="202">
        <v>1</v>
      </c>
    </row>
    <row r="3" spans="1:25" ht="18.75" customHeight="1" x14ac:dyDescent="0.3">
      <c r="A3" s="8"/>
      <c r="B3" s="8"/>
      <c r="C3" s="8"/>
      <c r="D3" s="8"/>
      <c r="E3" s="399" t="s">
        <v>185</v>
      </c>
      <c r="F3" s="399"/>
      <c r="G3" s="399"/>
      <c r="H3" s="155"/>
      <c r="I3" s="156"/>
      <c r="J3" s="156"/>
      <c r="K3" s="81"/>
      <c r="L3" s="81"/>
      <c r="M3" s="81"/>
      <c r="N3" s="81"/>
      <c r="Y3" s="202">
        <v>0</v>
      </c>
    </row>
    <row r="4" spans="1:25" ht="77.25" customHeight="1" x14ac:dyDescent="0.25">
      <c r="A4" s="8"/>
      <c r="B4" s="8"/>
      <c r="C4" s="8"/>
      <c r="D4" s="8"/>
      <c r="E4" s="114" t="s">
        <v>186</v>
      </c>
      <c r="F4" s="72" t="s">
        <v>50</v>
      </c>
      <c r="G4" s="76"/>
      <c r="H4" s="157"/>
      <c r="I4" s="158"/>
      <c r="J4" s="158"/>
      <c r="K4" s="78"/>
      <c r="L4" s="78"/>
      <c r="M4" s="78"/>
      <c r="N4" s="78"/>
      <c r="Y4" s="202" t="s">
        <v>1</v>
      </c>
    </row>
    <row r="5" spans="1:25" ht="32.25" customHeight="1" x14ac:dyDescent="0.25">
      <c r="A5" s="8"/>
      <c r="B5" s="8"/>
      <c r="C5" s="8"/>
      <c r="D5" s="8"/>
      <c r="E5" s="244"/>
      <c r="F5" s="226" t="s">
        <v>4</v>
      </c>
      <c r="G5" s="262"/>
      <c r="H5" s="157"/>
      <c r="I5" s="158"/>
      <c r="J5" s="158"/>
      <c r="K5" s="78"/>
      <c r="L5" s="78"/>
      <c r="M5" s="78"/>
      <c r="N5" s="78"/>
    </row>
    <row r="6" spans="1:25" ht="32.25" customHeight="1" x14ac:dyDescent="0.25">
      <c r="A6" s="8"/>
      <c r="B6" s="8"/>
      <c r="C6" s="8"/>
      <c r="D6" s="8"/>
      <c r="E6" s="263"/>
      <c r="F6" s="232" t="s">
        <v>6</v>
      </c>
      <c r="G6" s="264"/>
      <c r="H6" s="157"/>
      <c r="I6" s="158"/>
      <c r="J6" s="158"/>
      <c r="K6" s="78"/>
      <c r="L6" s="78"/>
      <c r="M6" s="78"/>
      <c r="N6" s="78"/>
    </row>
    <row r="7" spans="1:25" x14ac:dyDescent="0.25">
      <c r="A7" s="8"/>
      <c r="B7" s="8"/>
      <c r="C7" s="8"/>
      <c r="D7" s="8"/>
      <c r="E7" s="247"/>
      <c r="F7" s="227" t="s">
        <v>172</v>
      </c>
      <c r="G7" s="203"/>
      <c r="H7" s="157"/>
      <c r="I7" s="158"/>
      <c r="J7" s="158"/>
      <c r="K7" s="78"/>
      <c r="L7" s="78"/>
      <c r="M7" s="78"/>
      <c r="N7" s="78"/>
    </row>
    <row r="8" spans="1:25" ht="30" x14ac:dyDescent="0.25">
      <c r="A8" s="8"/>
      <c r="B8" s="8"/>
      <c r="C8" s="8"/>
      <c r="D8" s="8"/>
      <c r="E8" s="247"/>
      <c r="F8" s="228" t="s">
        <v>173</v>
      </c>
      <c r="G8" s="278">
        <f>G6*G7</f>
        <v>0</v>
      </c>
      <c r="H8" s="157"/>
      <c r="I8" s="158"/>
      <c r="J8" s="158"/>
      <c r="K8" s="78"/>
      <c r="L8" s="78"/>
      <c r="M8" s="78"/>
      <c r="N8" s="78"/>
    </row>
    <row r="9" spans="1:25" s="74" customFormat="1" ht="30" x14ac:dyDescent="0.25">
      <c r="A9" s="150"/>
      <c r="B9" s="150"/>
      <c r="C9" s="150"/>
      <c r="D9" s="150"/>
      <c r="E9" s="248"/>
      <c r="F9" s="229" t="s">
        <v>174</v>
      </c>
      <c r="G9" s="279">
        <f>G8/60</f>
        <v>0</v>
      </c>
      <c r="H9" s="150"/>
      <c r="I9" s="150"/>
      <c r="J9" s="150"/>
    </row>
    <row r="10" spans="1:25" x14ac:dyDescent="0.25">
      <c r="A10" s="8"/>
      <c r="B10" s="8"/>
      <c r="C10" s="8"/>
      <c r="D10" s="8"/>
      <c r="E10" s="247"/>
      <c r="F10" s="230" t="s">
        <v>91</v>
      </c>
      <c r="G10" s="82"/>
      <c r="H10" s="159"/>
      <c r="I10" s="160"/>
      <c r="J10" s="160"/>
      <c r="K10" s="79"/>
      <c r="L10" s="79"/>
      <c r="M10" s="79"/>
      <c r="N10" s="79"/>
    </row>
    <row r="11" spans="1:25" x14ac:dyDescent="0.25">
      <c r="A11" s="8"/>
      <c r="B11" s="8"/>
      <c r="C11" s="8"/>
      <c r="D11" s="8"/>
      <c r="E11" s="247"/>
      <c r="F11" s="227" t="s">
        <v>177</v>
      </c>
      <c r="G11" s="204"/>
      <c r="H11" s="159"/>
      <c r="I11" s="160"/>
      <c r="J11" s="160"/>
      <c r="K11" s="79"/>
      <c r="L11" s="79"/>
      <c r="M11" s="79"/>
      <c r="N11" s="79"/>
    </row>
    <row r="12" spans="1:25" x14ac:dyDescent="0.25">
      <c r="A12" s="8"/>
      <c r="B12" s="8"/>
      <c r="C12" s="8"/>
      <c r="D12" s="8"/>
      <c r="E12" s="247"/>
      <c r="F12" s="227" t="s">
        <v>241</v>
      </c>
      <c r="G12" s="205"/>
      <c r="H12" s="159"/>
      <c r="I12" s="160"/>
      <c r="J12" s="160"/>
      <c r="K12" s="79"/>
      <c r="L12" s="79"/>
      <c r="M12" s="79"/>
      <c r="N12" s="79"/>
    </row>
    <row r="13" spans="1:25" x14ac:dyDescent="0.25">
      <c r="A13" s="8"/>
      <c r="B13" s="8"/>
      <c r="C13" s="8"/>
      <c r="D13" s="8"/>
      <c r="E13" s="247"/>
      <c r="F13" s="231" t="s">
        <v>175</v>
      </c>
      <c r="G13" s="280">
        <f>G9</f>
        <v>0</v>
      </c>
      <c r="H13" s="159"/>
      <c r="I13" s="160"/>
      <c r="J13" s="160"/>
      <c r="K13" s="79"/>
      <c r="L13" s="79"/>
      <c r="M13" s="79"/>
      <c r="N13" s="79"/>
    </row>
    <row r="14" spans="1:25" x14ac:dyDescent="0.25">
      <c r="A14" s="8"/>
      <c r="B14" s="8"/>
      <c r="C14" s="8"/>
      <c r="D14" s="8"/>
      <c r="E14" s="247"/>
      <c r="F14" s="231" t="s">
        <v>176</v>
      </c>
      <c r="G14" s="281">
        <f>G12*G13</f>
        <v>0</v>
      </c>
      <c r="H14" s="159"/>
      <c r="I14" s="160"/>
      <c r="J14" s="160"/>
      <c r="K14" s="79"/>
      <c r="L14" s="79"/>
      <c r="M14" s="79"/>
      <c r="N14" s="79"/>
    </row>
    <row r="15" spans="1:25" x14ac:dyDescent="0.25">
      <c r="A15" s="8"/>
      <c r="B15" s="8"/>
      <c r="C15" s="8"/>
      <c r="D15" s="8"/>
      <c r="E15" s="249"/>
      <c r="F15" s="231" t="s">
        <v>180</v>
      </c>
      <c r="G15" s="281" t="e">
        <f>G14/G5</f>
        <v>#DIV/0!</v>
      </c>
      <c r="H15" s="159"/>
      <c r="I15" s="160"/>
      <c r="J15" s="160"/>
      <c r="K15" s="79"/>
      <c r="L15" s="79"/>
      <c r="M15" s="79"/>
      <c r="N15" s="79"/>
    </row>
    <row r="16" spans="1:25" x14ac:dyDescent="0.25">
      <c r="A16" s="8"/>
      <c r="B16" s="8"/>
      <c r="C16" s="8"/>
      <c r="D16" s="8"/>
      <c r="E16" s="64"/>
      <c r="F16" s="83"/>
      <c r="G16" s="87"/>
      <c r="H16" s="161"/>
      <c r="I16" s="160"/>
      <c r="J16" s="160"/>
      <c r="K16" s="79"/>
      <c r="L16" s="79"/>
      <c r="M16" s="79"/>
      <c r="N16" s="79"/>
    </row>
    <row r="17" spans="1:14" x14ac:dyDescent="0.25">
      <c r="A17" s="8"/>
      <c r="B17" s="8"/>
      <c r="C17" s="8"/>
      <c r="D17" s="8"/>
      <c r="E17" s="84"/>
      <c r="F17" s="85"/>
      <c r="G17" s="86"/>
      <c r="H17" s="161"/>
      <c r="I17" s="160"/>
      <c r="J17" s="160"/>
      <c r="K17" s="79"/>
      <c r="L17" s="79"/>
      <c r="M17" s="79"/>
      <c r="N17" s="79"/>
    </row>
    <row r="18" spans="1:14" ht="75.75" customHeight="1" x14ac:dyDescent="0.25">
      <c r="A18" s="8"/>
      <c r="B18" s="8"/>
      <c r="C18" s="8"/>
      <c r="D18" s="8"/>
      <c r="E18" s="114" t="s">
        <v>18</v>
      </c>
      <c r="F18" s="72" t="s">
        <v>181</v>
      </c>
      <c r="G18" s="76"/>
      <c r="H18" s="157"/>
      <c r="I18" s="158"/>
      <c r="J18" s="158"/>
      <c r="K18" s="78"/>
      <c r="L18" s="79"/>
      <c r="M18" s="79"/>
      <c r="N18" s="79"/>
    </row>
    <row r="19" spans="1:14" ht="33.75" customHeight="1" x14ac:dyDescent="0.25">
      <c r="A19" s="8"/>
      <c r="B19" s="8"/>
      <c r="C19" s="8"/>
      <c r="D19" s="8"/>
      <c r="E19" s="244"/>
      <c r="F19" s="226" t="s">
        <v>4</v>
      </c>
      <c r="G19" s="262"/>
      <c r="H19" s="157"/>
      <c r="I19" s="158"/>
      <c r="J19" s="158"/>
      <c r="K19" s="78"/>
      <c r="L19" s="79"/>
      <c r="M19" s="79"/>
      <c r="N19" s="79"/>
    </row>
    <row r="20" spans="1:14" ht="35.25" customHeight="1" x14ac:dyDescent="0.25">
      <c r="A20" s="8"/>
      <c r="B20" s="8"/>
      <c r="C20" s="8"/>
      <c r="D20" s="8"/>
      <c r="E20" s="247"/>
      <c r="F20" s="232" t="s">
        <v>6</v>
      </c>
      <c r="G20" s="189"/>
      <c r="H20" s="157"/>
      <c r="I20" s="158"/>
      <c r="J20" s="158"/>
      <c r="K20" s="78"/>
      <c r="L20" s="79"/>
      <c r="M20" s="79"/>
      <c r="N20" s="79"/>
    </row>
    <row r="21" spans="1:14" ht="17.25" customHeight="1" x14ac:dyDescent="0.25">
      <c r="A21" s="8"/>
      <c r="B21" s="8"/>
      <c r="C21" s="8"/>
      <c r="D21" s="8"/>
      <c r="E21" s="247"/>
      <c r="F21" s="227" t="s">
        <v>172</v>
      </c>
      <c r="G21" s="206"/>
      <c r="H21" s="157"/>
      <c r="I21" s="158"/>
      <c r="J21" s="158"/>
      <c r="K21" s="78"/>
      <c r="L21" s="79"/>
      <c r="M21" s="79"/>
      <c r="N21" s="79"/>
    </row>
    <row r="22" spans="1:14" ht="33" customHeight="1" x14ac:dyDescent="0.25">
      <c r="A22" s="8"/>
      <c r="B22" s="8"/>
      <c r="C22" s="8"/>
      <c r="D22" s="8"/>
      <c r="E22" s="247"/>
      <c r="F22" s="229" t="s">
        <v>173</v>
      </c>
      <c r="G22" s="282">
        <f>G21*G20</f>
        <v>0</v>
      </c>
      <c r="H22" s="157"/>
      <c r="I22" s="158"/>
      <c r="J22" s="158"/>
      <c r="K22" s="78"/>
      <c r="L22" s="79"/>
      <c r="M22" s="79"/>
      <c r="N22" s="79"/>
    </row>
    <row r="23" spans="1:14" ht="30" x14ac:dyDescent="0.25">
      <c r="A23" s="8"/>
      <c r="B23" s="8"/>
      <c r="C23" s="8"/>
      <c r="D23" s="8"/>
      <c r="E23" s="247"/>
      <c r="F23" s="229" t="s">
        <v>174</v>
      </c>
      <c r="G23" s="283">
        <f>G22/60</f>
        <v>0</v>
      </c>
      <c r="H23" s="159"/>
      <c r="I23" s="160"/>
      <c r="J23" s="160"/>
      <c r="K23" s="79"/>
      <c r="L23" s="79"/>
      <c r="M23" s="79"/>
      <c r="N23" s="79"/>
    </row>
    <row r="24" spans="1:14" x14ac:dyDescent="0.25">
      <c r="A24" s="8"/>
      <c r="B24" s="8"/>
      <c r="C24" s="8"/>
      <c r="D24" s="8"/>
      <c r="E24" s="247"/>
      <c r="F24" s="121" t="s">
        <v>91</v>
      </c>
      <c r="G24" s="77"/>
      <c r="H24" s="159"/>
      <c r="I24" s="160"/>
      <c r="J24" s="160"/>
      <c r="K24" s="79"/>
      <c r="L24" s="79"/>
      <c r="M24" s="79"/>
      <c r="N24" s="79"/>
    </row>
    <row r="25" spans="1:14" x14ac:dyDescent="0.25">
      <c r="A25" s="8"/>
      <c r="B25" s="8"/>
      <c r="C25" s="8"/>
      <c r="D25" s="8"/>
      <c r="E25" s="247"/>
      <c r="F25" s="227" t="s">
        <v>177</v>
      </c>
      <c r="G25" s="204"/>
      <c r="H25" s="159"/>
      <c r="I25" s="160"/>
      <c r="J25" s="160"/>
      <c r="K25" s="79"/>
      <c r="L25" s="79"/>
      <c r="M25" s="79"/>
      <c r="N25" s="79"/>
    </row>
    <row r="26" spans="1:14" x14ac:dyDescent="0.25">
      <c r="A26" s="8"/>
      <c r="B26" s="8"/>
      <c r="C26" s="8"/>
      <c r="D26" s="8"/>
      <c r="E26" s="247"/>
      <c r="F26" s="227" t="s">
        <v>241</v>
      </c>
      <c r="G26" s="205"/>
      <c r="H26" s="159"/>
      <c r="I26" s="160"/>
      <c r="J26" s="160"/>
      <c r="K26" s="79"/>
      <c r="L26" s="79"/>
      <c r="M26" s="79"/>
      <c r="N26" s="79"/>
    </row>
    <row r="27" spans="1:14" x14ac:dyDescent="0.25">
      <c r="A27" s="8"/>
      <c r="B27" s="8"/>
      <c r="C27" s="8"/>
      <c r="D27" s="8"/>
      <c r="E27" s="247"/>
      <c r="F27" s="231" t="s">
        <v>175</v>
      </c>
      <c r="G27" s="284">
        <f>G23</f>
        <v>0</v>
      </c>
      <c r="H27" s="159"/>
      <c r="I27" s="160"/>
      <c r="J27" s="160"/>
      <c r="K27" s="79"/>
      <c r="L27" s="79"/>
      <c r="M27" s="79"/>
      <c r="N27" s="79"/>
    </row>
    <row r="28" spans="1:14" x14ac:dyDescent="0.25">
      <c r="A28" s="8"/>
      <c r="B28" s="8"/>
      <c r="C28" s="8"/>
      <c r="D28" s="8"/>
      <c r="E28" s="247"/>
      <c r="F28" s="231" t="s">
        <v>176</v>
      </c>
      <c r="G28" s="281">
        <f>G26*G27</f>
        <v>0</v>
      </c>
      <c r="H28" s="159"/>
      <c r="I28" s="160"/>
      <c r="J28" s="160"/>
      <c r="K28" s="79"/>
      <c r="L28" s="79"/>
      <c r="M28" s="79"/>
      <c r="N28" s="79"/>
    </row>
    <row r="29" spans="1:14" x14ac:dyDescent="0.25">
      <c r="A29" s="8"/>
      <c r="B29" s="8"/>
      <c r="C29" s="8"/>
      <c r="D29" s="8"/>
      <c r="E29" s="249"/>
      <c r="F29" s="231" t="s">
        <v>180</v>
      </c>
      <c r="G29" s="285" t="e">
        <f>G28/G20</f>
        <v>#DIV/0!</v>
      </c>
      <c r="H29" s="160"/>
      <c r="I29" s="160"/>
      <c r="J29" s="160"/>
      <c r="K29" s="79"/>
      <c r="L29" s="79"/>
      <c r="M29" s="79"/>
      <c r="N29" s="79"/>
    </row>
    <row r="30" spans="1:14" x14ac:dyDescent="0.25">
      <c r="A30" s="8"/>
      <c r="B30" s="8"/>
      <c r="C30" s="8"/>
      <c r="D30" s="8"/>
      <c r="E30" s="41"/>
      <c r="F30" s="88"/>
      <c r="G30" s="90"/>
      <c r="H30" s="161"/>
      <c r="I30" s="160"/>
      <c r="J30" s="160"/>
      <c r="K30" s="79"/>
      <c r="L30" s="79"/>
      <c r="M30" s="79"/>
      <c r="N30" s="79"/>
    </row>
    <row r="31" spans="1:14" x14ac:dyDescent="0.25">
      <c r="A31" s="8"/>
      <c r="B31" s="8"/>
      <c r="C31" s="8"/>
      <c r="D31" s="8"/>
      <c r="E31" s="53"/>
      <c r="F31" s="89"/>
      <c r="G31" s="86"/>
      <c r="H31" s="161"/>
      <c r="I31" s="160"/>
      <c r="J31" s="160"/>
      <c r="K31" s="79"/>
      <c r="L31" s="79"/>
      <c r="M31" s="79"/>
      <c r="N31" s="79"/>
    </row>
    <row r="32" spans="1:14" ht="30" x14ac:dyDescent="0.25">
      <c r="A32" s="8"/>
      <c r="B32" s="8"/>
      <c r="C32" s="8"/>
      <c r="D32" s="8"/>
      <c r="E32" s="114" t="s">
        <v>188</v>
      </c>
      <c r="F32" s="72" t="s">
        <v>51</v>
      </c>
      <c r="G32" s="76"/>
      <c r="H32" s="159"/>
      <c r="I32" s="160"/>
      <c r="J32" s="160"/>
      <c r="K32" s="79"/>
      <c r="L32" s="79"/>
      <c r="M32" s="79"/>
      <c r="N32" s="79"/>
    </row>
    <row r="33" spans="1:14" ht="30" x14ac:dyDescent="0.25">
      <c r="A33" s="8"/>
      <c r="B33" s="8"/>
      <c r="C33" s="8"/>
      <c r="D33" s="8"/>
      <c r="E33" s="244"/>
      <c r="F33" s="226" t="s">
        <v>4</v>
      </c>
      <c r="G33" s="262"/>
      <c r="H33" s="159"/>
      <c r="I33" s="160"/>
      <c r="J33" s="160"/>
      <c r="K33" s="79"/>
      <c r="L33" s="79"/>
      <c r="M33" s="79"/>
      <c r="N33" s="79"/>
    </row>
    <row r="34" spans="1:14" ht="30" x14ac:dyDescent="0.25">
      <c r="A34" s="8"/>
      <c r="B34" s="8"/>
      <c r="C34" s="8"/>
      <c r="D34" s="8"/>
      <c r="E34" s="247"/>
      <c r="F34" s="232" t="s">
        <v>6</v>
      </c>
      <c r="G34" s="189"/>
      <c r="H34" s="159"/>
      <c r="I34" s="160"/>
      <c r="J34" s="160"/>
      <c r="K34" s="79"/>
      <c r="L34" s="79"/>
      <c r="M34" s="79"/>
      <c r="N34" s="79"/>
    </row>
    <row r="35" spans="1:14" x14ac:dyDescent="0.25">
      <c r="A35" s="8"/>
      <c r="B35" s="8"/>
      <c r="C35" s="8"/>
      <c r="D35" s="8"/>
      <c r="E35" s="247"/>
      <c r="F35" s="227" t="s">
        <v>172</v>
      </c>
      <c r="G35" s="207"/>
      <c r="H35" s="159"/>
      <c r="I35" s="160"/>
      <c r="J35" s="160"/>
      <c r="K35" s="79"/>
      <c r="L35" s="79"/>
      <c r="M35" s="79"/>
      <c r="N35" s="79"/>
    </row>
    <row r="36" spans="1:14" ht="30" x14ac:dyDescent="0.25">
      <c r="A36" s="8"/>
      <c r="B36" s="8"/>
      <c r="C36" s="8"/>
      <c r="D36" s="8"/>
      <c r="E36" s="247"/>
      <c r="F36" s="229" t="s">
        <v>173</v>
      </c>
      <c r="G36" s="284">
        <f>G35*G34</f>
        <v>0</v>
      </c>
      <c r="H36" s="159"/>
      <c r="I36" s="160"/>
      <c r="J36" s="160"/>
      <c r="K36" s="79"/>
      <c r="L36" s="79"/>
      <c r="M36" s="79"/>
      <c r="N36" s="79"/>
    </row>
    <row r="37" spans="1:14" ht="30" x14ac:dyDescent="0.25">
      <c r="A37" s="8"/>
      <c r="B37" s="8"/>
      <c r="C37" s="8"/>
      <c r="D37" s="8"/>
      <c r="E37" s="247"/>
      <c r="F37" s="229" t="s">
        <v>174</v>
      </c>
      <c r="G37" s="284">
        <f>G36/60</f>
        <v>0</v>
      </c>
      <c r="H37" s="159"/>
      <c r="I37" s="160"/>
      <c r="J37" s="160"/>
      <c r="K37" s="79"/>
      <c r="L37" s="79"/>
      <c r="M37" s="79"/>
      <c r="N37" s="79"/>
    </row>
    <row r="38" spans="1:14" x14ac:dyDescent="0.25">
      <c r="A38" s="8"/>
      <c r="B38" s="8"/>
      <c r="C38" s="8"/>
      <c r="D38" s="8"/>
      <c r="E38" s="247"/>
      <c r="F38" s="121" t="s">
        <v>91</v>
      </c>
      <c r="G38" s="77"/>
      <c r="H38" s="159"/>
      <c r="I38" s="160"/>
      <c r="J38" s="160"/>
      <c r="K38" s="79"/>
      <c r="L38" s="79"/>
      <c r="M38" s="79"/>
      <c r="N38" s="79"/>
    </row>
    <row r="39" spans="1:14" x14ac:dyDescent="0.25">
      <c r="A39" s="8"/>
      <c r="B39" s="8"/>
      <c r="C39" s="8"/>
      <c r="D39" s="8"/>
      <c r="E39" s="247"/>
      <c r="F39" s="227" t="s">
        <v>177</v>
      </c>
      <c r="G39" s="210"/>
      <c r="H39" s="159"/>
      <c r="I39" s="160"/>
      <c r="J39" s="160"/>
      <c r="K39" s="79"/>
      <c r="L39" s="79"/>
      <c r="M39" s="79"/>
      <c r="N39" s="79"/>
    </row>
    <row r="40" spans="1:14" x14ac:dyDescent="0.25">
      <c r="A40" s="8"/>
      <c r="B40" s="8"/>
      <c r="C40" s="8"/>
      <c r="D40" s="8"/>
      <c r="E40" s="247"/>
      <c r="F40" s="227" t="s">
        <v>241</v>
      </c>
      <c r="G40" s="211"/>
      <c r="H40" s="159"/>
      <c r="I40" s="160"/>
      <c r="J40" s="160"/>
      <c r="K40" s="79"/>
      <c r="L40" s="79"/>
      <c r="M40" s="79"/>
      <c r="N40" s="79"/>
    </row>
    <row r="41" spans="1:14" x14ac:dyDescent="0.25">
      <c r="A41" s="8"/>
      <c r="B41" s="8"/>
      <c r="C41" s="8"/>
      <c r="D41" s="8"/>
      <c r="E41" s="247"/>
      <c r="F41" s="231" t="s">
        <v>175</v>
      </c>
      <c r="G41" s="284">
        <f>G37</f>
        <v>0</v>
      </c>
      <c r="H41" s="159"/>
      <c r="I41" s="160"/>
      <c r="J41" s="160"/>
      <c r="K41" s="79"/>
      <c r="L41" s="79"/>
      <c r="M41" s="79"/>
      <c r="N41" s="79"/>
    </row>
    <row r="42" spans="1:14" x14ac:dyDescent="0.25">
      <c r="A42" s="8"/>
      <c r="B42" s="8"/>
      <c r="C42" s="8"/>
      <c r="D42" s="8"/>
      <c r="E42" s="247"/>
      <c r="F42" s="231" t="s">
        <v>176</v>
      </c>
      <c r="G42" s="285">
        <f>G41*G40</f>
        <v>0</v>
      </c>
      <c r="H42" s="160"/>
      <c r="I42" s="160"/>
      <c r="J42" s="160"/>
      <c r="K42" s="79"/>
      <c r="L42" s="79"/>
      <c r="M42" s="79"/>
      <c r="N42" s="79"/>
    </row>
    <row r="43" spans="1:14" ht="15" customHeight="1" x14ac:dyDescent="0.25">
      <c r="A43" s="8"/>
      <c r="B43" s="8"/>
      <c r="C43" s="8"/>
      <c r="D43" s="8"/>
      <c r="E43" s="249"/>
      <c r="F43" s="231" t="s">
        <v>180</v>
      </c>
      <c r="G43" s="285" t="e">
        <f>G42/G34</f>
        <v>#DIV/0!</v>
      </c>
      <c r="H43" s="158"/>
      <c r="I43" s="158"/>
      <c r="J43" s="158"/>
      <c r="K43" s="78"/>
      <c r="L43" s="79"/>
      <c r="M43" s="79"/>
      <c r="N43" s="79"/>
    </row>
    <row r="44" spans="1:14" x14ac:dyDescent="0.25">
      <c r="A44" s="8"/>
      <c r="B44" s="8"/>
      <c r="C44" s="8"/>
      <c r="D44" s="8"/>
      <c r="E44" s="41"/>
      <c r="F44" s="88"/>
      <c r="G44" s="144"/>
      <c r="H44" s="162"/>
      <c r="I44" s="158"/>
      <c r="J44" s="158"/>
      <c r="K44" s="78"/>
      <c r="L44" s="79"/>
      <c r="M44" s="79"/>
      <c r="N44" s="79"/>
    </row>
    <row r="45" spans="1:14" x14ac:dyDescent="0.25">
      <c r="A45" s="8"/>
      <c r="B45" s="8"/>
      <c r="C45" s="8"/>
      <c r="D45" s="8"/>
      <c r="E45" s="53"/>
      <c r="F45" s="44"/>
      <c r="G45" s="91"/>
      <c r="H45" s="162"/>
      <c r="I45" s="158"/>
      <c r="J45" s="158"/>
      <c r="K45" s="78"/>
      <c r="L45" s="79"/>
      <c r="M45" s="79"/>
      <c r="N45" s="79"/>
    </row>
    <row r="46" spans="1:14" ht="30" x14ac:dyDescent="0.25">
      <c r="A46" s="8"/>
      <c r="B46" s="8"/>
      <c r="C46" s="8"/>
      <c r="D46" s="8"/>
      <c r="E46" s="114" t="s">
        <v>187</v>
      </c>
      <c r="F46" s="72" t="s">
        <v>72</v>
      </c>
      <c r="G46" s="76"/>
      <c r="H46" s="157"/>
      <c r="I46" s="158"/>
      <c r="J46" s="158"/>
      <c r="K46" s="78"/>
      <c r="L46" s="79"/>
      <c r="M46" s="79"/>
      <c r="N46" s="79"/>
    </row>
    <row r="47" spans="1:14" ht="30" x14ac:dyDescent="0.25">
      <c r="A47" s="8"/>
      <c r="B47" s="8"/>
      <c r="C47" s="8"/>
      <c r="D47" s="8"/>
      <c r="E47" s="244"/>
      <c r="F47" s="226" t="s">
        <v>4</v>
      </c>
      <c r="G47" s="262"/>
      <c r="H47" s="157"/>
      <c r="I47" s="158"/>
      <c r="J47" s="158"/>
      <c r="K47" s="78"/>
      <c r="L47" s="79"/>
      <c r="M47" s="79"/>
      <c r="N47" s="79"/>
    </row>
    <row r="48" spans="1:14" ht="30" x14ac:dyDescent="0.25">
      <c r="A48" s="8"/>
      <c r="B48" s="8"/>
      <c r="C48" s="8"/>
      <c r="D48" s="8"/>
      <c r="E48" s="247"/>
      <c r="F48" s="226" t="s">
        <v>10</v>
      </c>
      <c r="G48" s="206"/>
      <c r="H48" s="157"/>
      <c r="I48" s="158"/>
      <c r="J48" s="158"/>
      <c r="K48" s="78"/>
      <c r="L48" s="79"/>
      <c r="M48" s="79"/>
      <c r="N48" s="79"/>
    </row>
    <row r="49" spans="1:14" x14ac:dyDescent="0.25">
      <c r="A49" s="8"/>
      <c r="B49" s="8"/>
      <c r="C49" s="8"/>
      <c r="D49" s="8"/>
      <c r="E49" s="247"/>
      <c r="F49" s="233" t="s">
        <v>172</v>
      </c>
      <c r="G49" s="206"/>
      <c r="H49" s="163"/>
      <c r="I49" s="151"/>
      <c r="J49" s="151"/>
      <c r="K49" s="75"/>
      <c r="L49" s="75"/>
      <c r="M49" s="75"/>
      <c r="N49" s="75"/>
    </row>
    <row r="50" spans="1:14" ht="30" x14ac:dyDescent="0.25">
      <c r="A50" s="8"/>
      <c r="B50" s="8"/>
      <c r="C50" s="8"/>
      <c r="D50" s="8"/>
      <c r="E50" s="247"/>
      <c r="F50" s="234" t="s">
        <v>173</v>
      </c>
      <c r="G50" s="286">
        <f>G49*G48</f>
        <v>0</v>
      </c>
      <c r="H50" s="163"/>
      <c r="I50" s="151"/>
      <c r="J50" s="151"/>
      <c r="K50" s="75"/>
      <c r="L50" s="75"/>
      <c r="M50" s="75"/>
      <c r="N50" s="75"/>
    </row>
    <row r="51" spans="1:14" ht="30" x14ac:dyDescent="0.25">
      <c r="A51" s="8"/>
      <c r="B51" s="8"/>
      <c r="C51" s="8"/>
      <c r="D51" s="8"/>
      <c r="E51" s="247"/>
      <c r="F51" s="234" t="s">
        <v>174</v>
      </c>
      <c r="G51" s="287">
        <f>G50/60</f>
        <v>0</v>
      </c>
      <c r="H51" s="163"/>
      <c r="I51" s="151"/>
      <c r="J51" s="151"/>
      <c r="K51" s="75"/>
      <c r="L51" s="75"/>
      <c r="M51" s="75"/>
      <c r="N51" s="75"/>
    </row>
    <row r="52" spans="1:14" x14ac:dyDescent="0.25">
      <c r="A52" s="8"/>
      <c r="B52" s="8"/>
      <c r="C52" s="8"/>
      <c r="D52" s="8"/>
      <c r="E52" s="247"/>
      <c r="F52" s="235" t="s">
        <v>91</v>
      </c>
      <c r="G52" s="70"/>
      <c r="H52" s="163"/>
      <c r="I52" s="151"/>
      <c r="J52" s="151"/>
      <c r="K52" s="75"/>
      <c r="L52" s="75"/>
      <c r="M52" s="75"/>
      <c r="N52" s="75"/>
    </row>
    <row r="53" spans="1:14" x14ac:dyDescent="0.25">
      <c r="A53" s="8"/>
      <c r="B53" s="8"/>
      <c r="C53" s="8"/>
      <c r="D53" s="8"/>
      <c r="E53" s="247"/>
      <c r="F53" s="227" t="s">
        <v>177</v>
      </c>
      <c r="G53" s="208"/>
      <c r="H53" s="163"/>
      <c r="I53" s="151"/>
      <c r="J53" s="151"/>
      <c r="K53" s="75"/>
      <c r="L53" s="75"/>
      <c r="M53" s="75"/>
      <c r="N53" s="75"/>
    </row>
    <row r="54" spans="1:14" x14ac:dyDescent="0.25">
      <c r="A54" s="8"/>
      <c r="B54" s="8"/>
      <c r="C54" s="8"/>
      <c r="D54" s="8"/>
      <c r="E54" s="247"/>
      <c r="F54" s="227" t="s">
        <v>241</v>
      </c>
      <c r="G54" s="209"/>
      <c r="H54" s="163"/>
      <c r="I54" s="151"/>
      <c r="J54" s="151"/>
      <c r="K54" s="75"/>
      <c r="L54" s="75"/>
      <c r="M54" s="75"/>
      <c r="N54" s="75"/>
    </row>
    <row r="55" spans="1:14" x14ac:dyDescent="0.25">
      <c r="A55" s="8"/>
      <c r="B55" s="8"/>
      <c r="C55" s="8"/>
      <c r="D55" s="8"/>
      <c r="E55" s="247"/>
      <c r="F55" s="236" t="s">
        <v>175</v>
      </c>
      <c r="G55" s="273">
        <f>G51</f>
        <v>0</v>
      </c>
      <c r="H55" s="150"/>
      <c r="I55" s="151"/>
      <c r="J55" s="151"/>
      <c r="K55" s="75"/>
      <c r="L55" s="75"/>
      <c r="M55" s="75"/>
      <c r="N55" s="75"/>
    </row>
    <row r="56" spans="1:14" x14ac:dyDescent="0.25">
      <c r="A56" s="8"/>
      <c r="B56" s="8"/>
      <c r="C56" s="8"/>
      <c r="D56" s="8"/>
      <c r="E56" s="247"/>
      <c r="F56" s="236" t="s">
        <v>184</v>
      </c>
      <c r="G56" s="288">
        <f>G55*G54</f>
        <v>0</v>
      </c>
      <c r="H56" s="8"/>
      <c r="I56" s="8"/>
      <c r="J56" s="8"/>
    </row>
    <row r="57" spans="1:14" x14ac:dyDescent="0.25">
      <c r="A57" s="8"/>
      <c r="B57" s="8"/>
      <c r="C57" s="8"/>
      <c r="D57" s="8"/>
      <c r="E57" s="124"/>
      <c r="F57" s="237" t="s">
        <v>180</v>
      </c>
      <c r="G57" s="288" t="e">
        <f>G56/G48</f>
        <v>#DIV/0!</v>
      </c>
      <c r="H57" s="8"/>
      <c r="I57" s="8"/>
      <c r="J57" s="8"/>
    </row>
    <row r="58" spans="1:14" x14ac:dyDescent="0.25">
      <c r="A58" s="8"/>
      <c r="B58" s="8"/>
      <c r="C58" s="8"/>
      <c r="D58" s="8"/>
      <c r="E58" s="8"/>
      <c r="F58" s="147"/>
      <c r="G58" s="148"/>
      <c r="H58" s="8"/>
      <c r="I58" s="8"/>
      <c r="J58" s="8"/>
    </row>
    <row r="59" spans="1:14" x14ac:dyDescent="0.25">
      <c r="A59" s="8"/>
      <c r="B59" s="8"/>
      <c r="C59" s="8"/>
      <c r="D59" s="8"/>
      <c r="E59" s="8"/>
      <c r="F59" s="8"/>
      <c r="G59" s="8"/>
      <c r="H59" s="152"/>
      <c r="I59" s="152"/>
      <c r="J59" s="8"/>
      <c r="K59" s="47"/>
      <c r="L59" s="47"/>
    </row>
    <row r="60" spans="1:14" ht="30" customHeight="1" x14ac:dyDescent="0.25">
      <c r="A60" s="8"/>
      <c r="B60" s="8"/>
      <c r="C60" s="8"/>
      <c r="D60" s="8"/>
      <c r="E60" s="382" t="s">
        <v>15</v>
      </c>
      <c r="F60" s="383"/>
      <c r="G60" s="275">
        <f>SUM(G19,G33,G47)</f>
        <v>0</v>
      </c>
      <c r="H60" s="8"/>
      <c r="I60" s="8"/>
      <c r="J60" s="8"/>
    </row>
    <row r="61" spans="1:14" x14ac:dyDescent="0.25">
      <c r="A61" s="8"/>
      <c r="B61" s="8"/>
      <c r="C61" s="8"/>
      <c r="D61" s="8"/>
      <c r="E61" s="396" t="s">
        <v>7</v>
      </c>
      <c r="F61" s="397"/>
      <c r="G61" s="254">
        <v>4</v>
      </c>
      <c r="H61" s="8"/>
      <c r="I61" s="8"/>
      <c r="J61" s="8"/>
    </row>
    <row r="62" spans="1:14" x14ac:dyDescent="0.25">
      <c r="A62" s="8"/>
      <c r="B62" s="8"/>
      <c r="C62" s="8"/>
      <c r="D62" s="8"/>
      <c r="E62" s="9" t="s">
        <v>8</v>
      </c>
      <c r="F62" s="9"/>
      <c r="G62" s="276">
        <f>(G60)/G61</f>
        <v>0</v>
      </c>
      <c r="H62" s="8"/>
      <c r="I62" s="8"/>
      <c r="J62" s="8"/>
    </row>
    <row r="63" spans="1:14" ht="29.25" customHeight="1" x14ac:dyDescent="0.25">
      <c r="A63" s="8"/>
      <c r="B63" s="8"/>
      <c r="C63" s="8"/>
      <c r="D63" s="8"/>
      <c r="E63" s="400" t="s">
        <v>2</v>
      </c>
      <c r="F63" s="400"/>
      <c r="G63" s="277" t="str">
        <f>IF(G62&gt;=0.5,"Yes",IF(G62&lt;0.5,"No",""))</f>
        <v>No</v>
      </c>
      <c r="H63" s="8"/>
      <c r="I63" s="8"/>
      <c r="J63" s="8"/>
    </row>
    <row r="64" spans="1:14" x14ac:dyDescent="0.25">
      <c r="E64" s="8"/>
      <c r="F64" s="8"/>
      <c r="G64" s="8"/>
    </row>
    <row r="65" spans="5:7" x14ac:dyDescent="0.25">
      <c r="E65" s="8"/>
      <c r="F65" s="8"/>
      <c r="G65" s="8"/>
    </row>
    <row r="66" spans="5:7" x14ac:dyDescent="0.25">
      <c r="E66" s="8"/>
      <c r="F66" s="8"/>
      <c r="G66" s="8"/>
    </row>
  </sheetData>
  <mergeCells count="5">
    <mergeCell ref="E1:G2"/>
    <mergeCell ref="E3:G3"/>
    <mergeCell ref="E60:F60"/>
    <mergeCell ref="E61:F61"/>
    <mergeCell ref="E63:F63"/>
  </mergeCells>
  <phoneticPr fontId="15" type="noConversion"/>
  <dataValidations count="1">
    <dataValidation type="list" allowBlank="1" showInputMessage="1" showErrorMessage="1" sqref="G47 G19 G33 G5">
      <formula1>$Y$2:$Y$4</formula1>
    </dataValidation>
  </dataValidations>
  <pageMargins left="0.25" right="0.25" top="0.75" bottom="0.75" header="0.3" footer="0.3"/>
  <legacyDrawing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Y126"/>
  <sheetViews>
    <sheetView topLeftCell="A77" zoomScaleNormal="85" zoomScalePageLayoutView="85" workbookViewId="0">
      <selection activeCell="F95" sqref="F95"/>
    </sheetView>
  </sheetViews>
  <sheetFormatPr defaultColWidth="8.85546875" defaultRowHeight="15" x14ac:dyDescent="0.25"/>
  <cols>
    <col min="1" max="1" width="14" customWidth="1"/>
    <col min="2" max="2" width="11.42578125" customWidth="1"/>
    <col min="3" max="3" width="14.42578125" customWidth="1"/>
    <col min="4" max="4" width="19.7109375" customWidth="1"/>
    <col min="6" max="6" width="20.85546875" customWidth="1"/>
    <col min="7" max="7" width="19.7109375" customWidth="1"/>
    <col min="8" max="9" width="19" customWidth="1"/>
    <col min="10" max="10" width="21.140625" customWidth="1"/>
    <col min="11" max="12" width="19" customWidth="1"/>
    <col min="13" max="13" width="19.7109375" customWidth="1"/>
    <col min="14" max="14" width="14.85546875" customWidth="1"/>
  </cols>
  <sheetData>
    <row r="1" spans="1:25" ht="15" customHeight="1" x14ac:dyDescent="0.25">
      <c r="A1" s="8"/>
      <c r="B1" s="8"/>
      <c r="C1" s="8"/>
      <c r="D1" s="8"/>
      <c r="E1" s="401" t="s">
        <v>79</v>
      </c>
      <c r="F1" s="401"/>
      <c r="G1" s="401"/>
      <c r="H1" s="8"/>
      <c r="I1" s="8"/>
      <c r="J1" s="8"/>
    </row>
    <row r="2" spans="1:25" ht="22.5" customHeight="1" x14ac:dyDescent="0.25">
      <c r="A2" s="8"/>
      <c r="B2" s="8"/>
      <c r="C2" s="8"/>
      <c r="D2" s="8"/>
      <c r="E2" s="401"/>
      <c r="F2" s="401"/>
      <c r="G2" s="401"/>
      <c r="H2" s="8"/>
      <c r="I2" s="8"/>
      <c r="J2" s="8"/>
    </row>
    <row r="3" spans="1:25" ht="18.75" customHeight="1" x14ac:dyDescent="0.3">
      <c r="A3" s="8"/>
      <c r="B3" s="8"/>
      <c r="C3" s="8"/>
      <c r="D3" s="8"/>
      <c r="E3" s="402" t="s">
        <v>200</v>
      </c>
      <c r="F3" s="403"/>
      <c r="G3" s="403"/>
      <c r="H3" s="8"/>
      <c r="I3" s="8"/>
      <c r="J3" s="8"/>
      <c r="Y3" s="202">
        <v>1</v>
      </c>
    </row>
    <row r="4" spans="1:25" ht="61.5" customHeight="1" x14ac:dyDescent="0.25">
      <c r="A4" s="8"/>
      <c r="B4" s="8"/>
      <c r="C4" s="8"/>
      <c r="D4" s="8"/>
      <c r="E4" s="212" t="s">
        <v>197</v>
      </c>
      <c r="F4" s="73" t="s">
        <v>191</v>
      </c>
      <c r="G4" s="10"/>
      <c r="H4" s="167"/>
      <c r="I4" s="8"/>
      <c r="J4" s="8"/>
      <c r="Y4" s="202">
        <v>0</v>
      </c>
    </row>
    <row r="5" spans="1:25" ht="45" x14ac:dyDescent="0.25">
      <c r="A5" s="8"/>
      <c r="B5" s="8"/>
      <c r="C5" s="8"/>
      <c r="D5" s="8"/>
      <c r="E5" s="244"/>
      <c r="F5" s="226" t="s">
        <v>4</v>
      </c>
      <c r="G5" s="262"/>
      <c r="H5" s="168"/>
      <c r="I5" s="166"/>
      <c r="J5" s="8"/>
      <c r="Y5" s="202" t="s">
        <v>1</v>
      </c>
    </row>
    <row r="6" spans="1:25" ht="60" x14ac:dyDescent="0.25">
      <c r="A6" s="8"/>
      <c r="B6" s="8"/>
      <c r="C6" s="8"/>
      <c r="D6" s="8"/>
      <c r="E6" s="245"/>
      <c r="F6" s="239" t="s">
        <v>9</v>
      </c>
      <c r="G6" s="224"/>
      <c r="H6" s="169"/>
      <c r="I6" s="8"/>
      <c r="J6" s="8"/>
    </row>
    <row r="7" spans="1:25" ht="45" x14ac:dyDescent="0.25">
      <c r="A7" s="8"/>
      <c r="B7" s="8"/>
      <c r="C7" s="8"/>
      <c r="D7" s="8"/>
      <c r="E7" s="245"/>
      <c r="F7" s="240" t="s">
        <v>192</v>
      </c>
      <c r="G7" s="225"/>
      <c r="H7" s="8"/>
      <c r="I7" s="8"/>
      <c r="J7" s="8"/>
    </row>
    <row r="8" spans="1:25" ht="30" x14ac:dyDescent="0.25">
      <c r="A8" s="8"/>
      <c r="B8" s="8"/>
      <c r="C8" s="8"/>
      <c r="D8" s="8"/>
      <c r="E8" s="245"/>
      <c r="F8" s="229" t="s">
        <v>173</v>
      </c>
      <c r="G8" s="289">
        <f>G7*G6</f>
        <v>0</v>
      </c>
      <c r="H8" s="8"/>
      <c r="I8" s="8"/>
      <c r="J8" s="8"/>
    </row>
    <row r="9" spans="1:25" ht="30" x14ac:dyDescent="0.25">
      <c r="A9" s="8"/>
      <c r="B9" s="8"/>
      <c r="C9" s="8"/>
      <c r="D9" s="8"/>
      <c r="E9" s="245"/>
      <c r="F9" s="229" t="s">
        <v>174</v>
      </c>
      <c r="G9" s="267">
        <f>G8/60</f>
        <v>0</v>
      </c>
      <c r="H9" s="8"/>
      <c r="I9" s="8"/>
      <c r="J9" s="8"/>
    </row>
    <row r="10" spans="1:25" x14ac:dyDescent="0.25">
      <c r="A10" s="8"/>
      <c r="B10" s="8"/>
      <c r="C10" s="8"/>
      <c r="D10" s="8"/>
      <c r="E10" s="245"/>
      <c r="F10" s="235" t="s">
        <v>91</v>
      </c>
      <c r="G10" s="21"/>
      <c r="H10" s="8"/>
      <c r="I10" s="8"/>
      <c r="J10" s="8"/>
    </row>
    <row r="11" spans="1:25" x14ac:dyDescent="0.25">
      <c r="A11" s="8"/>
      <c r="B11" s="8"/>
      <c r="C11" s="8"/>
      <c r="D11" s="8"/>
      <c r="E11" s="245"/>
      <c r="F11" s="227" t="s">
        <v>177</v>
      </c>
      <c r="G11" s="214"/>
      <c r="H11" s="8"/>
      <c r="I11" s="8"/>
      <c r="J11" s="8"/>
    </row>
    <row r="12" spans="1:25" x14ac:dyDescent="0.25">
      <c r="A12" s="8"/>
      <c r="B12" s="8"/>
      <c r="C12" s="8"/>
      <c r="D12" s="8"/>
      <c r="E12" s="245"/>
      <c r="F12" s="227" t="s">
        <v>241</v>
      </c>
      <c r="G12" s="223"/>
      <c r="H12" s="8"/>
      <c r="I12" s="8"/>
      <c r="J12" s="8"/>
    </row>
    <row r="13" spans="1:25" x14ac:dyDescent="0.25">
      <c r="A13" s="8"/>
      <c r="B13" s="8"/>
      <c r="C13" s="8"/>
      <c r="D13" s="8"/>
      <c r="E13" s="245"/>
      <c r="F13" s="231" t="s">
        <v>175</v>
      </c>
      <c r="G13" s="267">
        <f>G9</f>
        <v>0</v>
      </c>
      <c r="H13" s="8"/>
      <c r="I13" s="8"/>
      <c r="J13" s="8"/>
    </row>
    <row r="14" spans="1:25" x14ac:dyDescent="0.25">
      <c r="A14" s="8"/>
      <c r="B14" s="8"/>
      <c r="C14" s="8"/>
      <c r="D14" s="8"/>
      <c r="E14" s="245"/>
      <c r="F14" s="231" t="s">
        <v>176</v>
      </c>
      <c r="G14" s="285">
        <f>G12*G13</f>
        <v>0</v>
      </c>
      <c r="H14" s="8"/>
      <c r="I14" s="8"/>
      <c r="J14" s="8"/>
    </row>
    <row r="15" spans="1:25" x14ac:dyDescent="0.25">
      <c r="A15" s="8"/>
      <c r="B15" s="8"/>
      <c r="C15" s="8"/>
      <c r="D15" s="8"/>
      <c r="E15" s="246"/>
      <c r="F15" s="231" t="s">
        <v>180</v>
      </c>
      <c r="G15" s="285" t="e">
        <f>G14/G6</f>
        <v>#DIV/0!</v>
      </c>
      <c r="H15" s="166"/>
      <c r="I15" s="8"/>
      <c r="J15" s="8"/>
    </row>
    <row r="16" spans="1:25" x14ac:dyDescent="0.25">
      <c r="A16" s="8"/>
      <c r="B16" s="8"/>
      <c r="C16" s="8"/>
      <c r="D16" s="8"/>
      <c r="E16" s="241"/>
      <c r="F16" s="95"/>
      <c r="G16" s="97"/>
      <c r="H16" s="166"/>
      <c r="I16" s="8"/>
      <c r="J16" s="8"/>
    </row>
    <row r="17" spans="1:10" ht="84.75" customHeight="1" x14ac:dyDescent="0.25">
      <c r="A17" s="8"/>
      <c r="B17" s="8"/>
      <c r="C17" s="8"/>
      <c r="D17" s="8"/>
      <c r="E17" s="132"/>
      <c r="F17" s="96"/>
      <c r="G17" s="96"/>
      <c r="H17" s="8"/>
      <c r="I17" s="8"/>
      <c r="J17" s="8"/>
    </row>
    <row r="18" spans="1:10" ht="28.9" x14ac:dyDescent="0.3">
      <c r="A18" s="8"/>
      <c r="B18" s="8"/>
      <c r="C18" s="8"/>
      <c r="D18" s="8"/>
      <c r="E18" s="212" t="s">
        <v>199</v>
      </c>
      <c r="F18" s="73" t="s">
        <v>181</v>
      </c>
      <c r="G18" s="69"/>
      <c r="H18" s="8"/>
      <c r="I18" s="8"/>
      <c r="J18" s="8"/>
    </row>
    <row r="19" spans="1:10" ht="43.15" x14ac:dyDescent="0.3">
      <c r="A19" s="8"/>
      <c r="B19" s="8"/>
      <c r="C19" s="8"/>
      <c r="D19" s="8"/>
      <c r="E19" s="244"/>
      <c r="F19" s="226" t="s">
        <v>4</v>
      </c>
      <c r="G19" s="262"/>
      <c r="H19" s="8"/>
      <c r="I19" s="8"/>
      <c r="J19" s="8"/>
    </row>
    <row r="20" spans="1:10" ht="57.6" x14ac:dyDescent="0.3">
      <c r="A20" s="8"/>
      <c r="B20" s="8"/>
      <c r="C20" s="8"/>
      <c r="D20" s="8"/>
      <c r="E20" s="245"/>
      <c r="F20" s="239" t="s">
        <v>9</v>
      </c>
      <c r="G20" s="221"/>
      <c r="H20" s="8"/>
      <c r="I20" s="8"/>
      <c r="J20" s="8"/>
    </row>
    <row r="21" spans="1:10" ht="43.15" x14ac:dyDescent="0.3">
      <c r="A21" s="8"/>
      <c r="B21" s="8"/>
      <c r="C21" s="8"/>
      <c r="D21" s="8"/>
      <c r="E21" s="245"/>
      <c r="F21" s="240" t="s">
        <v>193</v>
      </c>
      <c r="G21" s="222"/>
      <c r="H21" s="8"/>
      <c r="I21" s="8"/>
      <c r="J21" s="8"/>
    </row>
    <row r="22" spans="1:10" ht="28.9" x14ac:dyDescent="0.3">
      <c r="A22" s="8"/>
      <c r="B22" s="8"/>
      <c r="C22" s="8"/>
      <c r="D22" s="8"/>
      <c r="E22" s="245"/>
      <c r="F22" s="229" t="s">
        <v>173</v>
      </c>
      <c r="G22" s="279">
        <f>G21*G20</f>
        <v>0</v>
      </c>
      <c r="H22" s="8"/>
      <c r="I22" s="8"/>
      <c r="J22" s="8"/>
    </row>
    <row r="23" spans="1:10" ht="28.9" x14ac:dyDescent="0.3">
      <c r="A23" s="8"/>
      <c r="B23" s="8"/>
      <c r="C23" s="8"/>
      <c r="D23" s="8"/>
      <c r="E23" s="245"/>
      <c r="F23" s="229" t="s">
        <v>174</v>
      </c>
      <c r="G23" s="269">
        <f>G22/60</f>
        <v>0</v>
      </c>
      <c r="H23" s="8"/>
      <c r="I23" s="8"/>
      <c r="J23" s="8"/>
    </row>
    <row r="24" spans="1:10" ht="14.45" x14ac:dyDescent="0.3">
      <c r="A24" s="8"/>
      <c r="B24" s="8"/>
      <c r="C24" s="8"/>
      <c r="D24" s="8"/>
      <c r="E24" s="245"/>
      <c r="F24" s="235" t="s">
        <v>91</v>
      </c>
      <c r="G24" s="21"/>
      <c r="H24" s="8"/>
      <c r="I24" s="8"/>
      <c r="J24" s="8"/>
    </row>
    <row r="25" spans="1:10" ht="14.45" x14ac:dyDescent="0.3">
      <c r="A25" s="8"/>
      <c r="B25" s="8"/>
      <c r="C25" s="8"/>
      <c r="D25" s="8"/>
      <c r="E25" s="245"/>
      <c r="F25" s="227" t="s">
        <v>177</v>
      </c>
      <c r="G25" s="214"/>
      <c r="H25" s="8"/>
      <c r="I25" s="8"/>
      <c r="J25" s="8"/>
    </row>
    <row r="26" spans="1:10" ht="14.45" x14ac:dyDescent="0.3">
      <c r="A26" s="8"/>
      <c r="B26" s="8"/>
      <c r="C26" s="8"/>
      <c r="D26" s="8"/>
      <c r="E26" s="245"/>
      <c r="F26" s="227" t="s">
        <v>241</v>
      </c>
      <c r="G26" s="220"/>
      <c r="H26" s="8"/>
      <c r="I26" s="8"/>
      <c r="J26" s="8"/>
    </row>
    <row r="27" spans="1:10" ht="14.45" x14ac:dyDescent="0.3">
      <c r="A27" s="8"/>
      <c r="B27" s="8"/>
      <c r="C27" s="8"/>
      <c r="D27" s="8"/>
      <c r="E27" s="245"/>
      <c r="F27" s="231" t="s">
        <v>175</v>
      </c>
      <c r="G27" s="269">
        <f>G23</f>
        <v>0</v>
      </c>
      <c r="H27" s="8"/>
      <c r="I27" s="8"/>
      <c r="J27" s="8"/>
    </row>
    <row r="28" spans="1:10" ht="14.45" x14ac:dyDescent="0.3">
      <c r="A28" s="8"/>
      <c r="B28" s="8"/>
      <c r="C28" s="8"/>
      <c r="D28" s="8"/>
      <c r="E28" s="245"/>
      <c r="F28" s="231" t="s">
        <v>176</v>
      </c>
      <c r="G28" s="290">
        <f>G27*G26</f>
        <v>0</v>
      </c>
      <c r="H28" s="166"/>
      <c r="I28" s="8"/>
      <c r="J28" s="8"/>
    </row>
    <row r="29" spans="1:10" ht="14.45" x14ac:dyDescent="0.3">
      <c r="A29" s="8"/>
      <c r="B29" s="8"/>
      <c r="C29" s="8"/>
      <c r="D29" s="8"/>
      <c r="E29" s="246"/>
      <c r="F29" s="231" t="s">
        <v>180</v>
      </c>
      <c r="G29" s="290" t="e">
        <f>G28/G20</f>
        <v>#DIV/0!</v>
      </c>
      <c r="H29" s="166"/>
      <c r="I29" s="8"/>
      <c r="J29" s="8"/>
    </row>
    <row r="30" spans="1:10" ht="14.45" x14ac:dyDescent="0.3">
      <c r="A30" s="8"/>
      <c r="B30" s="8"/>
      <c r="C30" s="8"/>
      <c r="D30" s="8"/>
      <c r="E30" s="241"/>
      <c r="F30" s="88"/>
      <c r="G30" s="100"/>
      <c r="H30" s="8"/>
      <c r="I30" s="8"/>
      <c r="J30" s="8"/>
    </row>
    <row r="31" spans="1:10" ht="14.45" x14ac:dyDescent="0.3">
      <c r="A31" s="8"/>
      <c r="B31" s="8"/>
      <c r="C31" s="8"/>
      <c r="D31" s="8"/>
      <c r="E31" s="132"/>
      <c r="F31" s="98"/>
      <c r="G31" s="99"/>
      <c r="H31" s="8"/>
      <c r="I31" s="8"/>
      <c r="J31" s="8"/>
    </row>
    <row r="32" spans="1:10" ht="28.9" x14ac:dyDescent="0.3">
      <c r="A32" s="8"/>
      <c r="B32" s="8"/>
      <c r="C32" s="8"/>
      <c r="D32" s="8"/>
      <c r="E32" s="212" t="s">
        <v>224</v>
      </c>
      <c r="F32" s="73" t="s">
        <v>218</v>
      </c>
      <c r="G32" s="94"/>
      <c r="H32" s="8"/>
      <c r="I32" s="8"/>
      <c r="J32" s="8"/>
    </row>
    <row r="33" spans="1:10" ht="43.15" x14ac:dyDescent="0.3">
      <c r="A33" s="8"/>
      <c r="B33" s="8"/>
      <c r="C33" s="8"/>
      <c r="D33" s="8"/>
      <c r="E33" s="244"/>
      <c r="F33" s="226" t="s">
        <v>4</v>
      </c>
      <c r="G33" s="262"/>
      <c r="H33" s="8"/>
      <c r="I33" s="8"/>
      <c r="J33" s="8"/>
    </row>
    <row r="34" spans="1:10" ht="57.6" x14ac:dyDescent="0.3">
      <c r="A34" s="8"/>
      <c r="B34" s="8"/>
      <c r="C34" s="8"/>
      <c r="D34" s="8"/>
      <c r="E34" s="245"/>
      <c r="F34" s="239" t="s">
        <v>9</v>
      </c>
      <c r="G34" s="221"/>
      <c r="H34" s="8"/>
      <c r="I34" s="8"/>
      <c r="J34" s="8"/>
    </row>
    <row r="35" spans="1:10" ht="43.15" x14ac:dyDescent="0.3">
      <c r="A35" s="8"/>
      <c r="B35" s="8"/>
      <c r="C35" s="8"/>
      <c r="D35" s="8"/>
      <c r="E35" s="245"/>
      <c r="F35" s="240" t="s">
        <v>221</v>
      </c>
      <c r="G35" s="222"/>
      <c r="H35" s="8"/>
      <c r="I35" s="8"/>
      <c r="J35" s="8"/>
    </row>
    <row r="36" spans="1:10" ht="28.9" x14ac:dyDescent="0.3">
      <c r="A36" s="8"/>
      <c r="B36" s="8"/>
      <c r="C36" s="8"/>
      <c r="D36" s="8"/>
      <c r="E36" s="245"/>
      <c r="F36" s="229" t="s">
        <v>173</v>
      </c>
      <c r="G36" s="279">
        <f>G35*G34</f>
        <v>0</v>
      </c>
      <c r="H36" s="8"/>
      <c r="I36" s="8"/>
      <c r="J36" s="8"/>
    </row>
    <row r="37" spans="1:10" ht="28.9" x14ac:dyDescent="0.3">
      <c r="A37" s="8"/>
      <c r="B37" s="8"/>
      <c r="C37" s="8"/>
      <c r="D37" s="8"/>
      <c r="E37" s="245"/>
      <c r="F37" s="229" t="s">
        <v>174</v>
      </c>
      <c r="G37" s="269">
        <f>G36/60</f>
        <v>0</v>
      </c>
      <c r="H37" s="8"/>
      <c r="I37" s="8"/>
      <c r="J37" s="8"/>
    </row>
    <row r="38" spans="1:10" ht="14.45" x14ac:dyDescent="0.3">
      <c r="A38" s="8"/>
      <c r="B38" s="8"/>
      <c r="C38" s="8"/>
      <c r="D38" s="8"/>
      <c r="E38" s="245"/>
      <c r="F38" s="235" t="s">
        <v>91</v>
      </c>
      <c r="G38" s="21"/>
      <c r="H38" s="8"/>
      <c r="I38" s="8"/>
      <c r="J38" s="8"/>
    </row>
    <row r="39" spans="1:10" ht="14.45" x14ac:dyDescent="0.3">
      <c r="A39" s="8"/>
      <c r="B39" s="8"/>
      <c r="C39" s="8"/>
      <c r="D39" s="8"/>
      <c r="E39" s="245"/>
      <c r="F39" s="227" t="s">
        <v>177</v>
      </c>
      <c r="G39" s="199"/>
      <c r="H39" s="8"/>
      <c r="I39" s="8"/>
      <c r="J39" s="8"/>
    </row>
    <row r="40" spans="1:10" ht="14.45" x14ac:dyDescent="0.3">
      <c r="A40" s="8"/>
      <c r="B40" s="8"/>
      <c r="C40" s="8"/>
      <c r="D40" s="8"/>
      <c r="E40" s="245"/>
      <c r="F40" s="227" t="s">
        <v>241</v>
      </c>
      <c r="G40" s="220"/>
      <c r="H40" s="8"/>
      <c r="I40" s="8"/>
      <c r="J40" s="8"/>
    </row>
    <row r="41" spans="1:10" ht="14.45" x14ac:dyDescent="0.3">
      <c r="A41" s="8"/>
      <c r="B41" s="8"/>
      <c r="C41" s="8"/>
      <c r="D41" s="8"/>
      <c r="E41" s="245"/>
      <c r="F41" s="231" t="s">
        <v>175</v>
      </c>
      <c r="G41" s="269">
        <f>G37</f>
        <v>0</v>
      </c>
      <c r="H41" s="166"/>
      <c r="I41" s="8"/>
      <c r="J41" s="8"/>
    </row>
    <row r="42" spans="1:10" ht="14.45" x14ac:dyDescent="0.3">
      <c r="A42" s="8"/>
      <c r="B42" s="8"/>
      <c r="C42" s="8"/>
      <c r="D42" s="8"/>
      <c r="E42" s="245"/>
      <c r="F42" s="231" t="s">
        <v>176</v>
      </c>
      <c r="G42" s="290">
        <f>G41*G40</f>
        <v>0</v>
      </c>
      <c r="H42" s="166"/>
      <c r="I42" s="8"/>
      <c r="J42" s="8"/>
    </row>
    <row r="43" spans="1:10" ht="24" customHeight="1" x14ac:dyDescent="0.3">
      <c r="A43" s="8"/>
      <c r="B43" s="8"/>
      <c r="C43" s="8"/>
      <c r="D43" s="8"/>
      <c r="E43" s="246"/>
      <c r="F43" s="231" t="s">
        <v>180</v>
      </c>
      <c r="G43" s="290" t="e">
        <f>G42/G34</f>
        <v>#DIV/0!</v>
      </c>
      <c r="H43" s="8"/>
      <c r="I43" s="8"/>
      <c r="J43" s="8"/>
    </row>
    <row r="44" spans="1:10" ht="14.45" x14ac:dyDescent="0.3">
      <c r="A44" s="8"/>
      <c r="B44" s="8"/>
      <c r="C44" s="8"/>
      <c r="D44" s="8"/>
      <c r="E44" s="243"/>
      <c r="F44" s="101"/>
      <c r="G44" s="97"/>
      <c r="H44" s="8"/>
      <c r="I44" s="8"/>
      <c r="J44" s="8"/>
    </row>
    <row r="45" spans="1:10" ht="14.45" x14ac:dyDescent="0.3">
      <c r="A45" s="8"/>
      <c r="B45" s="8"/>
      <c r="C45" s="8"/>
      <c r="D45" s="8"/>
      <c r="E45" s="132"/>
      <c r="F45" s="102"/>
      <c r="G45" s="102"/>
      <c r="H45" s="8"/>
      <c r="I45" s="8"/>
      <c r="J45" s="8"/>
    </row>
    <row r="46" spans="1:10" ht="28.9" x14ac:dyDescent="0.3">
      <c r="A46" s="8"/>
      <c r="B46" s="8"/>
      <c r="C46" s="8"/>
      <c r="D46" s="8"/>
      <c r="E46" s="212" t="s">
        <v>198</v>
      </c>
      <c r="F46" s="73" t="s">
        <v>219</v>
      </c>
      <c r="G46" s="10"/>
      <c r="H46" s="8"/>
      <c r="I46" s="8"/>
      <c r="J46" s="8"/>
    </row>
    <row r="47" spans="1:10" ht="43.15" x14ac:dyDescent="0.3">
      <c r="A47" s="8"/>
      <c r="B47" s="8"/>
      <c r="C47" s="8"/>
      <c r="D47" s="8"/>
      <c r="E47" s="244"/>
      <c r="F47" s="226" t="s">
        <v>4</v>
      </c>
      <c r="G47" s="262"/>
      <c r="H47" s="8"/>
      <c r="I47" s="8"/>
      <c r="J47" s="8"/>
    </row>
    <row r="48" spans="1:10" ht="57.6" x14ac:dyDescent="0.3">
      <c r="A48" s="8"/>
      <c r="B48" s="8"/>
      <c r="C48" s="8"/>
      <c r="D48" s="8"/>
      <c r="E48" s="245"/>
      <c r="F48" s="239" t="s">
        <v>9</v>
      </c>
      <c r="G48" s="219"/>
      <c r="H48" s="8"/>
      <c r="I48" s="8"/>
      <c r="J48" s="8"/>
    </row>
    <row r="49" spans="1:10" ht="43.15" x14ac:dyDescent="0.3">
      <c r="A49" s="8"/>
      <c r="B49" s="8"/>
      <c r="C49" s="8"/>
      <c r="D49" s="8"/>
      <c r="E49" s="245"/>
      <c r="F49" s="240" t="s">
        <v>194</v>
      </c>
      <c r="G49" s="219"/>
      <c r="H49" s="8"/>
      <c r="I49" s="8"/>
      <c r="J49" s="8"/>
    </row>
    <row r="50" spans="1:10" ht="28.9" x14ac:dyDescent="0.3">
      <c r="A50" s="8"/>
      <c r="B50" s="8"/>
      <c r="C50" s="8"/>
      <c r="D50" s="8"/>
      <c r="E50" s="245"/>
      <c r="F50" s="229" t="s">
        <v>173</v>
      </c>
      <c r="G50" s="279">
        <f>G49*G48</f>
        <v>0</v>
      </c>
      <c r="H50" s="8"/>
      <c r="I50" s="8"/>
      <c r="J50" s="8"/>
    </row>
    <row r="51" spans="1:10" ht="28.9" x14ac:dyDescent="0.3">
      <c r="A51" s="8"/>
      <c r="B51" s="8"/>
      <c r="C51" s="8"/>
      <c r="D51" s="8"/>
      <c r="E51" s="245"/>
      <c r="F51" s="229" t="s">
        <v>174</v>
      </c>
      <c r="G51" s="269">
        <f>G50/60</f>
        <v>0</v>
      </c>
      <c r="H51" s="8"/>
      <c r="I51" s="8"/>
      <c r="J51" s="8"/>
    </row>
    <row r="52" spans="1:10" ht="14.45" x14ac:dyDescent="0.3">
      <c r="A52" s="8"/>
      <c r="B52" s="8"/>
      <c r="C52" s="8"/>
      <c r="D52" s="8"/>
      <c r="E52" s="245"/>
      <c r="F52" s="121" t="s">
        <v>195</v>
      </c>
      <c r="G52" s="11"/>
      <c r="H52" s="8"/>
      <c r="I52" s="8"/>
      <c r="J52" s="8"/>
    </row>
    <row r="53" spans="1:10" ht="14.45" x14ac:dyDescent="0.3">
      <c r="A53" s="8"/>
      <c r="B53" s="8"/>
      <c r="C53" s="8"/>
      <c r="D53" s="8"/>
      <c r="E53" s="245"/>
      <c r="F53" s="227" t="s">
        <v>177</v>
      </c>
      <c r="G53" s="214"/>
      <c r="H53" s="8"/>
      <c r="I53" s="8"/>
      <c r="J53" s="8"/>
    </row>
    <row r="54" spans="1:10" ht="14.45" x14ac:dyDescent="0.3">
      <c r="A54" s="8"/>
      <c r="B54" s="8"/>
      <c r="C54" s="8"/>
      <c r="D54" s="149"/>
      <c r="E54" s="245"/>
      <c r="F54" s="227" t="s">
        <v>241</v>
      </c>
      <c r="G54" s="218"/>
      <c r="H54" s="166"/>
      <c r="I54" s="8"/>
      <c r="J54" s="8"/>
    </row>
    <row r="55" spans="1:10" ht="14.45" x14ac:dyDescent="0.3">
      <c r="A55" s="8"/>
      <c r="B55" s="8"/>
      <c r="C55" s="8"/>
      <c r="D55" s="8"/>
      <c r="E55" s="245"/>
      <c r="F55" s="231" t="s">
        <v>175</v>
      </c>
      <c r="G55" s="267">
        <f>G51</f>
        <v>0</v>
      </c>
      <c r="H55" s="166"/>
      <c r="I55" s="8"/>
      <c r="J55" s="8"/>
    </row>
    <row r="56" spans="1:10" ht="14.45" x14ac:dyDescent="0.3">
      <c r="A56" s="8"/>
      <c r="B56" s="8"/>
      <c r="C56" s="8"/>
      <c r="D56" s="8"/>
      <c r="E56" s="245"/>
      <c r="F56" s="231" t="s">
        <v>176</v>
      </c>
      <c r="G56" s="290">
        <f>G55*G54</f>
        <v>0</v>
      </c>
      <c r="H56" s="8"/>
      <c r="I56" s="8"/>
      <c r="J56" s="8"/>
    </row>
    <row r="57" spans="1:10" ht="14.45" x14ac:dyDescent="0.3">
      <c r="A57" s="8"/>
      <c r="B57" s="8"/>
      <c r="C57" s="8"/>
      <c r="D57" s="8"/>
      <c r="E57" s="242"/>
      <c r="F57" s="231" t="s">
        <v>180</v>
      </c>
      <c r="G57" s="290" t="e">
        <f>G56/G48</f>
        <v>#DIV/0!</v>
      </c>
      <c r="H57" s="8"/>
      <c r="I57" s="8"/>
      <c r="J57" s="8"/>
    </row>
    <row r="58" spans="1:10" ht="14.45" x14ac:dyDescent="0.3">
      <c r="A58" s="8"/>
      <c r="B58" s="8"/>
      <c r="C58" s="8"/>
      <c r="D58" s="8"/>
      <c r="E58" s="134"/>
      <c r="F58" s="103"/>
      <c r="G58" s="100"/>
      <c r="H58" s="8"/>
      <c r="I58" s="8"/>
      <c r="J58" s="8"/>
    </row>
    <row r="59" spans="1:10" ht="14.45" x14ac:dyDescent="0.3">
      <c r="A59" s="8"/>
      <c r="B59" s="8"/>
      <c r="C59" s="8"/>
      <c r="D59" s="8"/>
      <c r="E59" s="135"/>
      <c r="F59" s="85"/>
      <c r="G59" s="104"/>
      <c r="H59" s="8"/>
      <c r="I59" s="8"/>
      <c r="J59" s="8"/>
    </row>
    <row r="60" spans="1:10" ht="28.9" x14ac:dyDescent="0.3">
      <c r="A60" s="8"/>
      <c r="B60" s="8"/>
      <c r="C60" s="8"/>
      <c r="D60" s="8"/>
      <c r="E60" s="212" t="s">
        <v>225</v>
      </c>
      <c r="F60" s="73" t="s">
        <v>216</v>
      </c>
      <c r="G60" s="93"/>
      <c r="H60" s="8"/>
      <c r="I60" s="8"/>
      <c r="J60" s="8"/>
    </row>
    <row r="61" spans="1:10" ht="43.15" x14ac:dyDescent="0.3">
      <c r="A61" s="8"/>
      <c r="B61" s="8"/>
      <c r="C61" s="8"/>
      <c r="D61" s="8"/>
      <c r="E61" s="244"/>
      <c r="F61" s="226" t="s">
        <v>4</v>
      </c>
      <c r="G61" s="262"/>
      <c r="H61" s="8"/>
      <c r="I61" s="8"/>
      <c r="J61" s="8"/>
    </row>
    <row r="62" spans="1:10" ht="57.6" x14ac:dyDescent="0.3">
      <c r="A62" s="8"/>
      <c r="B62" s="8"/>
      <c r="C62" s="8"/>
      <c r="D62" s="8"/>
      <c r="E62" s="245"/>
      <c r="F62" s="239" t="s">
        <v>9</v>
      </c>
      <c r="G62" s="189"/>
      <c r="H62" s="8"/>
      <c r="I62" s="8"/>
      <c r="J62" s="8"/>
    </row>
    <row r="63" spans="1:10" ht="43.15" x14ac:dyDescent="0.3">
      <c r="A63" s="8"/>
      <c r="B63" s="8"/>
      <c r="C63" s="8"/>
      <c r="D63" s="8"/>
      <c r="E63" s="245"/>
      <c r="F63" s="240" t="s">
        <v>217</v>
      </c>
      <c r="G63" s="189"/>
      <c r="H63" s="8"/>
      <c r="I63" s="8"/>
      <c r="J63" s="8"/>
    </row>
    <row r="64" spans="1:10" ht="28.9" x14ac:dyDescent="0.3">
      <c r="A64" s="8"/>
      <c r="B64" s="8"/>
      <c r="C64" s="8"/>
      <c r="D64" s="8"/>
      <c r="E64" s="245"/>
      <c r="F64" s="229" t="s">
        <v>173</v>
      </c>
      <c r="G64" s="269">
        <f>G63*G62</f>
        <v>0</v>
      </c>
      <c r="H64" s="8"/>
      <c r="I64" s="8"/>
      <c r="J64" s="8"/>
    </row>
    <row r="65" spans="1:10" ht="28.9" x14ac:dyDescent="0.3">
      <c r="A65" s="8"/>
      <c r="B65" s="8"/>
      <c r="C65" s="8"/>
      <c r="D65" s="8"/>
      <c r="E65" s="245"/>
      <c r="F65" s="229" t="s">
        <v>174</v>
      </c>
      <c r="G65" s="269">
        <f>G64/60</f>
        <v>0</v>
      </c>
      <c r="H65" s="8"/>
      <c r="I65" s="8"/>
      <c r="J65" s="8"/>
    </row>
    <row r="66" spans="1:10" ht="14.45" x14ac:dyDescent="0.3">
      <c r="A66" s="8"/>
      <c r="B66" s="8"/>
      <c r="C66" s="8"/>
      <c r="D66" s="8"/>
      <c r="E66" s="245"/>
      <c r="F66" s="121" t="s">
        <v>195</v>
      </c>
      <c r="G66" s="11"/>
      <c r="H66" s="8"/>
      <c r="I66" s="8"/>
      <c r="J66" s="8"/>
    </row>
    <row r="67" spans="1:10" ht="14.45" x14ac:dyDescent="0.3">
      <c r="A67" s="8"/>
      <c r="B67" s="8"/>
      <c r="C67" s="8"/>
      <c r="D67" s="8"/>
      <c r="E67" s="245"/>
      <c r="F67" s="227" t="s">
        <v>177</v>
      </c>
      <c r="G67" s="199"/>
      <c r="H67" s="8"/>
      <c r="I67" s="8"/>
      <c r="J67" s="8"/>
    </row>
    <row r="68" spans="1:10" ht="14.45" x14ac:dyDescent="0.3">
      <c r="A68" s="8"/>
      <c r="B68" s="8"/>
      <c r="C68" s="8"/>
      <c r="D68" s="8"/>
      <c r="E68" s="245"/>
      <c r="F68" s="227" t="s">
        <v>241</v>
      </c>
      <c r="G68" s="215"/>
      <c r="H68" s="166"/>
      <c r="I68" s="8"/>
      <c r="J68" s="8"/>
    </row>
    <row r="69" spans="1:10" ht="14.45" x14ac:dyDescent="0.3">
      <c r="A69" s="8"/>
      <c r="B69" s="8"/>
      <c r="C69" s="8"/>
      <c r="D69" s="8"/>
      <c r="E69" s="245"/>
      <c r="F69" s="231" t="s">
        <v>175</v>
      </c>
      <c r="G69" s="291">
        <f>G65</f>
        <v>0</v>
      </c>
      <c r="H69" s="8"/>
      <c r="I69" s="8"/>
      <c r="J69" s="8"/>
    </row>
    <row r="70" spans="1:10" ht="14.45" x14ac:dyDescent="0.3">
      <c r="A70" s="8"/>
      <c r="B70" s="8"/>
      <c r="C70" s="8"/>
      <c r="D70" s="8"/>
      <c r="E70" s="245"/>
      <c r="F70" s="231" t="s">
        <v>176</v>
      </c>
      <c r="G70" s="292">
        <f>G69*G68</f>
        <v>0</v>
      </c>
      <c r="H70" s="8"/>
      <c r="I70" s="8"/>
      <c r="J70" s="8"/>
    </row>
    <row r="71" spans="1:10" ht="14.45" x14ac:dyDescent="0.3">
      <c r="A71" s="8"/>
      <c r="B71" s="8"/>
      <c r="C71" s="8"/>
      <c r="D71" s="8"/>
      <c r="E71" s="246"/>
      <c r="F71" s="231" t="s">
        <v>180</v>
      </c>
      <c r="G71" s="292" t="e">
        <f>G70/G62</f>
        <v>#DIV/0!</v>
      </c>
      <c r="H71" s="8"/>
      <c r="I71" s="8"/>
      <c r="J71" s="8"/>
    </row>
    <row r="72" spans="1:10" ht="14.45" x14ac:dyDescent="0.3">
      <c r="A72" s="8"/>
      <c r="B72" s="8"/>
      <c r="C72" s="8"/>
      <c r="D72" s="8"/>
      <c r="E72" s="243"/>
      <c r="F72" s="103"/>
      <c r="G72" s="106"/>
      <c r="H72" s="8"/>
      <c r="I72" s="8"/>
      <c r="J72" s="8"/>
    </row>
    <row r="73" spans="1:10" ht="14.45" x14ac:dyDescent="0.3">
      <c r="A73" s="8"/>
      <c r="B73" s="8"/>
      <c r="C73" s="8"/>
      <c r="D73" s="8"/>
      <c r="E73" s="135"/>
      <c r="F73" s="105"/>
      <c r="G73" s="104"/>
      <c r="H73" s="8"/>
      <c r="I73" s="8"/>
      <c r="J73" s="8"/>
    </row>
    <row r="74" spans="1:10" ht="28.9" x14ac:dyDescent="0.3">
      <c r="A74" s="8"/>
      <c r="B74" s="8"/>
      <c r="C74" s="8"/>
      <c r="D74" s="8"/>
      <c r="E74" s="212" t="s">
        <v>226</v>
      </c>
      <c r="F74" s="73" t="s">
        <v>220</v>
      </c>
      <c r="G74" s="10"/>
      <c r="H74" s="8"/>
      <c r="I74" s="8"/>
      <c r="J74" s="8"/>
    </row>
    <row r="75" spans="1:10" ht="43.15" x14ac:dyDescent="0.3">
      <c r="A75" s="8"/>
      <c r="B75" s="8"/>
      <c r="C75" s="8"/>
      <c r="D75" s="8"/>
      <c r="E75" s="244"/>
      <c r="F75" s="226" t="s">
        <v>4</v>
      </c>
      <c r="G75" s="262"/>
      <c r="H75" s="8"/>
      <c r="I75" s="8"/>
      <c r="J75" s="8"/>
    </row>
    <row r="76" spans="1:10" ht="57.6" x14ac:dyDescent="0.3">
      <c r="A76" s="8"/>
      <c r="B76" s="8"/>
      <c r="C76" s="8"/>
      <c r="D76" s="8"/>
      <c r="E76" s="245"/>
      <c r="F76" s="239" t="s">
        <v>9</v>
      </c>
      <c r="G76" s="189"/>
      <c r="H76" s="8"/>
      <c r="I76" s="8"/>
      <c r="J76" s="8"/>
    </row>
    <row r="77" spans="1:10" ht="57.6" x14ac:dyDescent="0.3">
      <c r="A77" s="8"/>
      <c r="B77" s="8"/>
      <c r="C77" s="8"/>
      <c r="D77" s="8"/>
      <c r="E77" s="245"/>
      <c r="F77" s="240" t="s">
        <v>196</v>
      </c>
      <c r="G77" s="189"/>
      <c r="H77" s="8"/>
      <c r="I77" s="8"/>
      <c r="J77" s="8"/>
    </row>
    <row r="78" spans="1:10" ht="28.9" x14ac:dyDescent="0.3">
      <c r="A78" s="8"/>
      <c r="B78" s="8"/>
      <c r="C78" s="8"/>
      <c r="D78" s="8"/>
      <c r="E78" s="245"/>
      <c r="F78" s="229" t="s">
        <v>173</v>
      </c>
      <c r="G78" s="269">
        <f>G77*G76</f>
        <v>0</v>
      </c>
      <c r="H78" s="8"/>
      <c r="I78" s="8"/>
      <c r="J78" s="8"/>
    </row>
    <row r="79" spans="1:10" ht="28.9" x14ac:dyDescent="0.3">
      <c r="A79" s="8"/>
      <c r="B79" s="8"/>
      <c r="C79" s="8"/>
      <c r="D79" s="8"/>
      <c r="E79" s="245"/>
      <c r="F79" s="229" t="s">
        <v>174</v>
      </c>
      <c r="G79" s="269">
        <f>G78/60</f>
        <v>0</v>
      </c>
      <c r="H79" s="8"/>
      <c r="I79" s="8"/>
      <c r="J79" s="8"/>
    </row>
    <row r="80" spans="1:10" ht="14.45" x14ac:dyDescent="0.3">
      <c r="A80" s="8"/>
      <c r="B80" s="8"/>
      <c r="C80" s="8"/>
      <c r="D80" s="8"/>
      <c r="E80" s="245"/>
      <c r="F80" s="121" t="s">
        <v>195</v>
      </c>
      <c r="G80" s="11"/>
      <c r="H80" s="8"/>
      <c r="I80" s="8"/>
      <c r="J80" s="8"/>
    </row>
    <row r="81" spans="1:10" ht="14.45" x14ac:dyDescent="0.3">
      <c r="A81" s="8"/>
      <c r="B81" s="8"/>
      <c r="C81" s="8"/>
      <c r="D81" s="8"/>
      <c r="E81" s="245"/>
      <c r="F81" s="227" t="s">
        <v>177</v>
      </c>
      <c r="G81" s="214"/>
      <c r="H81" s="8"/>
      <c r="I81" s="8"/>
      <c r="J81" s="8"/>
    </row>
    <row r="82" spans="1:10" ht="14.45" x14ac:dyDescent="0.3">
      <c r="A82" s="8"/>
      <c r="B82" s="8"/>
      <c r="C82" s="8"/>
      <c r="D82" s="8"/>
      <c r="E82" s="245"/>
      <c r="F82" s="227" t="s">
        <v>241</v>
      </c>
      <c r="G82" s="216"/>
      <c r="H82" s="8"/>
      <c r="I82" s="8"/>
      <c r="J82" s="8"/>
    </row>
    <row r="83" spans="1:10" ht="14.45" x14ac:dyDescent="0.3">
      <c r="A83" s="8"/>
      <c r="B83" s="8"/>
      <c r="C83" s="8"/>
      <c r="D83" s="8"/>
      <c r="E83" s="245"/>
      <c r="F83" s="231" t="s">
        <v>175</v>
      </c>
      <c r="G83" s="291">
        <f>G79</f>
        <v>0</v>
      </c>
      <c r="H83" s="8"/>
      <c r="I83" s="8"/>
      <c r="J83" s="8"/>
    </row>
    <row r="84" spans="1:10" ht="14.45" x14ac:dyDescent="0.3">
      <c r="A84" s="8"/>
      <c r="B84" s="8"/>
      <c r="C84" s="8"/>
      <c r="D84" s="8"/>
      <c r="E84" s="245"/>
      <c r="F84" s="231" t="s">
        <v>176</v>
      </c>
      <c r="G84" s="292">
        <f>G83*G82</f>
        <v>0</v>
      </c>
      <c r="H84" s="8"/>
      <c r="I84" s="8"/>
      <c r="J84" s="8"/>
    </row>
    <row r="85" spans="1:10" ht="14.45" x14ac:dyDescent="0.3">
      <c r="A85" s="8"/>
      <c r="B85" s="8"/>
      <c r="C85" s="8"/>
      <c r="D85" s="8"/>
      <c r="E85" s="246"/>
      <c r="F85" s="231" t="s">
        <v>180</v>
      </c>
      <c r="G85" s="292" t="e">
        <f>G84/G76</f>
        <v>#DIV/0!</v>
      </c>
      <c r="H85" s="8"/>
      <c r="I85" s="8"/>
      <c r="J85" s="8"/>
    </row>
    <row r="86" spans="1:10" ht="14.45" x14ac:dyDescent="0.3">
      <c r="A86" s="8"/>
      <c r="B86" s="8"/>
      <c r="C86" s="8"/>
      <c r="D86" s="8"/>
      <c r="E86" s="241"/>
      <c r="F86" s="88"/>
      <c r="G86" s="92"/>
      <c r="H86" s="8"/>
      <c r="I86" s="8"/>
      <c r="J86" s="8"/>
    </row>
    <row r="87" spans="1:10" ht="14.45" x14ac:dyDescent="0.3">
      <c r="A87" s="8"/>
      <c r="B87" s="8"/>
      <c r="C87" s="8"/>
      <c r="D87" s="8"/>
      <c r="E87" s="136"/>
      <c r="F87" s="48"/>
      <c r="G87" s="44"/>
      <c r="H87" s="8"/>
      <c r="I87" s="8"/>
      <c r="J87" s="8"/>
    </row>
    <row r="88" spans="1:10" ht="28.9" x14ac:dyDescent="0.3">
      <c r="A88" s="8"/>
      <c r="B88" s="8"/>
      <c r="C88" s="8"/>
      <c r="D88" s="8"/>
      <c r="E88" s="212" t="s">
        <v>227</v>
      </c>
      <c r="F88" s="73" t="s">
        <v>222</v>
      </c>
      <c r="G88" s="93"/>
      <c r="H88" s="8"/>
      <c r="I88" s="8"/>
      <c r="J88" s="8"/>
    </row>
    <row r="89" spans="1:10" ht="45" x14ac:dyDescent="0.25">
      <c r="A89" s="8"/>
      <c r="B89" s="8"/>
      <c r="C89" s="8"/>
      <c r="D89" s="8"/>
      <c r="E89" s="244"/>
      <c r="F89" s="226" t="s">
        <v>4</v>
      </c>
      <c r="G89" s="262"/>
      <c r="H89" s="8"/>
      <c r="I89" s="8"/>
      <c r="J89" s="8"/>
    </row>
    <row r="90" spans="1:10" ht="60" x14ac:dyDescent="0.25">
      <c r="A90" s="8"/>
      <c r="B90" s="8"/>
      <c r="C90" s="8"/>
      <c r="D90" s="8"/>
      <c r="E90" s="245"/>
      <c r="F90" s="239" t="s">
        <v>9</v>
      </c>
      <c r="G90" s="189"/>
      <c r="H90" s="8"/>
      <c r="I90" s="8"/>
      <c r="J90" s="8"/>
    </row>
    <row r="91" spans="1:10" ht="30" x14ac:dyDescent="0.25">
      <c r="A91" s="8"/>
      <c r="B91" s="8"/>
      <c r="C91" s="8"/>
      <c r="D91" s="8"/>
      <c r="E91" s="245"/>
      <c r="F91" s="238" t="s">
        <v>223</v>
      </c>
      <c r="G91" s="189"/>
      <c r="H91" s="8"/>
      <c r="I91" s="8"/>
      <c r="J91" s="8"/>
    </row>
    <row r="92" spans="1:10" ht="30" x14ac:dyDescent="0.25">
      <c r="A92" s="8"/>
      <c r="B92" s="8"/>
      <c r="C92" s="8"/>
      <c r="D92" s="8"/>
      <c r="E92" s="245"/>
      <c r="F92" s="229" t="s">
        <v>173</v>
      </c>
      <c r="G92" s="269">
        <f>G91*G90</f>
        <v>0</v>
      </c>
      <c r="H92" s="8"/>
      <c r="I92" s="8"/>
      <c r="J92" s="8"/>
    </row>
    <row r="93" spans="1:10" ht="30" x14ac:dyDescent="0.25">
      <c r="A93" s="8"/>
      <c r="B93" s="8"/>
      <c r="C93" s="8"/>
      <c r="D93" s="8"/>
      <c r="E93" s="245"/>
      <c r="F93" s="229" t="s">
        <v>174</v>
      </c>
      <c r="G93" s="269">
        <f>G92/60</f>
        <v>0</v>
      </c>
      <c r="H93" s="166"/>
      <c r="I93" s="8"/>
      <c r="J93" s="8"/>
    </row>
    <row r="94" spans="1:10" x14ac:dyDescent="0.25">
      <c r="A94" s="8"/>
      <c r="B94" s="8"/>
      <c r="C94" s="8"/>
      <c r="D94" s="8"/>
      <c r="E94" s="245"/>
      <c r="F94" s="121" t="s">
        <v>195</v>
      </c>
      <c r="G94" s="11"/>
      <c r="H94" s="8"/>
      <c r="I94" s="8"/>
      <c r="J94" s="8"/>
    </row>
    <row r="95" spans="1:10" x14ac:dyDescent="0.25">
      <c r="A95" s="8"/>
      <c r="B95" s="8"/>
      <c r="C95" s="8"/>
      <c r="D95" s="8"/>
      <c r="E95" s="245"/>
      <c r="F95" s="227" t="s">
        <v>177</v>
      </c>
      <c r="G95" s="214"/>
      <c r="H95" s="8"/>
      <c r="I95" s="8"/>
      <c r="J95" s="8"/>
    </row>
    <row r="96" spans="1:10" x14ac:dyDescent="0.25">
      <c r="A96" s="8"/>
      <c r="B96" s="8"/>
      <c r="C96" s="8"/>
      <c r="D96" s="8"/>
      <c r="E96" s="245"/>
      <c r="F96" s="227" t="s">
        <v>241</v>
      </c>
      <c r="G96" s="215"/>
      <c r="H96" s="8"/>
      <c r="I96" s="8"/>
      <c r="J96" s="8"/>
    </row>
    <row r="97" spans="1:10" x14ac:dyDescent="0.25">
      <c r="A97" s="8"/>
      <c r="B97" s="8"/>
      <c r="C97" s="8"/>
      <c r="D97" s="8"/>
      <c r="E97" s="245"/>
      <c r="F97" s="231" t="s">
        <v>175</v>
      </c>
      <c r="G97" s="291">
        <f>G93</f>
        <v>0</v>
      </c>
      <c r="H97" s="8"/>
      <c r="I97" s="8"/>
      <c r="J97" s="8"/>
    </row>
    <row r="98" spans="1:10" x14ac:dyDescent="0.25">
      <c r="A98" s="8"/>
      <c r="B98" s="8"/>
      <c r="C98" s="8"/>
      <c r="D98" s="8"/>
      <c r="E98" s="245"/>
      <c r="F98" s="231" t="s">
        <v>176</v>
      </c>
      <c r="G98" s="292">
        <f>G97*G96</f>
        <v>0</v>
      </c>
      <c r="H98" s="8"/>
      <c r="I98" s="8"/>
      <c r="J98" s="8"/>
    </row>
    <row r="99" spans="1:10" x14ac:dyDescent="0.25">
      <c r="A99" s="8"/>
      <c r="B99" s="8"/>
      <c r="C99" s="8"/>
      <c r="D99" s="8"/>
      <c r="E99" s="249"/>
      <c r="F99" s="231" t="s">
        <v>180</v>
      </c>
      <c r="G99" s="292" t="e">
        <f>G98/G90</f>
        <v>#DIV/0!</v>
      </c>
      <c r="H99" s="8"/>
      <c r="I99" s="8"/>
      <c r="J99" s="8"/>
    </row>
    <row r="100" spans="1:10" x14ac:dyDescent="0.25">
      <c r="A100" s="8"/>
      <c r="B100" s="8"/>
      <c r="C100" s="8"/>
      <c r="D100" s="8"/>
      <c r="E100" s="149"/>
      <c r="F100" s="165"/>
      <c r="G100" s="165"/>
      <c r="H100" s="8"/>
      <c r="I100" s="8"/>
      <c r="J100" s="8"/>
    </row>
    <row r="101" spans="1:10" x14ac:dyDescent="0.25">
      <c r="A101" s="8"/>
      <c r="B101" s="8"/>
      <c r="C101" s="8"/>
      <c r="D101" s="8"/>
      <c r="E101" s="152"/>
      <c r="F101" s="152"/>
      <c r="G101" s="8"/>
      <c r="H101" s="8"/>
      <c r="I101" s="8"/>
      <c r="J101" s="8"/>
    </row>
    <row r="102" spans="1:10" ht="29.25" customHeight="1" x14ac:dyDescent="0.25">
      <c r="A102" s="8"/>
      <c r="B102" s="8"/>
      <c r="C102" s="8"/>
      <c r="D102" s="8"/>
      <c r="E102" s="382" t="s">
        <v>14</v>
      </c>
      <c r="F102" s="383"/>
      <c r="G102" s="275">
        <f>SUM(G5,G19,G33,G47,G61,G75,G89)</f>
        <v>0</v>
      </c>
      <c r="H102" s="8"/>
      <c r="I102" s="8"/>
      <c r="J102" s="8"/>
    </row>
    <row r="103" spans="1:10" ht="15.75" customHeight="1" x14ac:dyDescent="0.25">
      <c r="A103" s="8"/>
      <c r="B103" s="8"/>
      <c r="C103" s="8"/>
      <c r="D103" s="8"/>
      <c r="E103" s="396" t="s">
        <v>7</v>
      </c>
      <c r="F103" s="397"/>
      <c r="G103" s="254">
        <v>7</v>
      </c>
      <c r="H103" s="8"/>
      <c r="I103" s="8"/>
      <c r="J103" s="8"/>
    </row>
    <row r="104" spans="1:10" x14ac:dyDescent="0.25">
      <c r="A104" s="8"/>
      <c r="B104" s="8"/>
      <c r="C104" s="8"/>
      <c r="D104" s="8"/>
      <c r="E104" s="9" t="s">
        <v>8</v>
      </c>
      <c r="F104" s="9"/>
      <c r="G104" s="276">
        <f>(G102)/G103</f>
        <v>0</v>
      </c>
      <c r="H104" s="8"/>
      <c r="I104" s="8"/>
      <c r="J104" s="8"/>
    </row>
    <row r="105" spans="1:10" ht="30.75" customHeight="1" x14ac:dyDescent="0.25">
      <c r="A105" s="8"/>
      <c r="B105" s="8"/>
      <c r="C105" s="8"/>
      <c r="D105" s="8"/>
      <c r="E105" s="400" t="s">
        <v>2</v>
      </c>
      <c r="F105" s="400"/>
      <c r="G105" s="277" t="str">
        <f>IF(G104&gt;=0.5,"Yes",IF(G104&lt;0.5,"No",""))</f>
        <v>No</v>
      </c>
      <c r="H105" s="8"/>
      <c r="I105" s="8"/>
      <c r="J105" s="8"/>
    </row>
    <row r="106" spans="1:10" x14ac:dyDescent="0.25">
      <c r="A106" s="8"/>
      <c r="B106" s="8"/>
      <c r="C106" s="8"/>
      <c r="D106" s="8"/>
      <c r="E106" s="8"/>
      <c r="F106" s="8"/>
      <c r="G106" s="8"/>
      <c r="H106" s="8"/>
      <c r="I106" s="8"/>
      <c r="J106" s="8"/>
    </row>
    <row r="107" spans="1:10" x14ac:dyDescent="0.25">
      <c r="A107" s="8"/>
      <c r="B107" s="8"/>
      <c r="C107" s="8"/>
      <c r="D107" s="8"/>
      <c r="E107" s="8"/>
      <c r="F107" s="8"/>
      <c r="G107" s="8"/>
      <c r="H107" s="8"/>
      <c r="I107" s="8"/>
      <c r="J107" s="8"/>
    </row>
    <row r="108" spans="1:10" x14ac:dyDescent="0.25">
      <c r="A108" s="8"/>
      <c r="B108" s="8"/>
      <c r="C108" s="8"/>
      <c r="D108" s="8"/>
      <c r="E108" s="8"/>
      <c r="F108" s="8"/>
      <c r="G108" s="8"/>
      <c r="H108" s="8"/>
      <c r="I108" s="8"/>
      <c r="J108" s="8"/>
    </row>
    <row r="109" spans="1:10" x14ac:dyDescent="0.25">
      <c r="A109" s="8"/>
      <c r="B109" s="8"/>
      <c r="C109" s="8"/>
      <c r="D109" s="8"/>
      <c r="E109" s="8"/>
      <c r="F109" s="8"/>
      <c r="G109" s="8"/>
      <c r="H109" s="8"/>
      <c r="I109" s="8"/>
      <c r="J109" s="8"/>
    </row>
    <row r="110" spans="1:10" x14ac:dyDescent="0.25">
      <c r="A110" s="8"/>
      <c r="B110" s="8"/>
      <c r="C110" s="8"/>
      <c r="D110" s="8"/>
      <c r="E110" s="8"/>
      <c r="F110" s="8"/>
      <c r="G110" s="8"/>
      <c r="H110" s="8"/>
      <c r="I110" s="8"/>
      <c r="J110" s="8"/>
    </row>
    <row r="111" spans="1:10" x14ac:dyDescent="0.25">
      <c r="A111" s="8"/>
      <c r="B111" s="8"/>
      <c r="C111" s="8"/>
      <c r="D111" s="8"/>
      <c r="E111" s="8"/>
      <c r="F111" s="8"/>
      <c r="G111" s="8"/>
      <c r="H111" s="8"/>
      <c r="I111" s="8"/>
      <c r="J111" s="8"/>
    </row>
    <row r="112" spans="1:10" x14ac:dyDescent="0.25">
      <c r="A112" s="8"/>
      <c r="B112" s="8"/>
      <c r="C112" s="8"/>
      <c r="D112" s="8"/>
      <c r="E112" s="8"/>
      <c r="F112" s="8"/>
      <c r="G112" s="8"/>
      <c r="H112" s="8"/>
      <c r="I112" s="8"/>
      <c r="J112" s="8"/>
    </row>
    <row r="113" spans="1:10" x14ac:dyDescent="0.25">
      <c r="A113" s="8"/>
      <c r="B113" s="8"/>
      <c r="C113" s="8"/>
      <c r="D113" s="8"/>
      <c r="E113" s="8"/>
      <c r="F113" s="8"/>
      <c r="G113" s="8"/>
      <c r="H113" s="8"/>
      <c r="I113" s="8"/>
      <c r="J113" s="8"/>
    </row>
    <row r="114" spans="1:10" x14ac:dyDescent="0.25">
      <c r="A114" s="8"/>
      <c r="B114" s="8"/>
      <c r="C114" s="8"/>
      <c r="D114" s="8"/>
      <c r="E114" s="8"/>
      <c r="F114" s="8"/>
      <c r="G114" s="8"/>
      <c r="H114" s="8"/>
      <c r="I114" s="8"/>
      <c r="J114" s="8"/>
    </row>
    <row r="115" spans="1:10" x14ac:dyDescent="0.25">
      <c r="A115" s="8"/>
      <c r="B115" s="8"/>
      <c r="C115" s="8"/>
      <c r="D115" s="8"/>
      <c r="E115" s="8"/>
      <c r="F115" s="8"/>
      <c r="G115" s="8"/>
      <c r="H115" s="8"/>
      <c r="I115" s="8"/>
      <c r="J115" s="8"/>
    </row>
    <row r="116" spans="1:10" x14ac:dyDescent="0.25">
      <c r="A116" s="8"/>
      <c r="B116" s="8"/>
      <c r="C116" s="8"/>
      <c r="D116" s="8"/>
      <c r="E116" s="8"/>
      <c r="F116" s="8"/>
      <c r="G116" s="8"/>
      <c r="H116" s="8"/>
      <c r="I116" s="8"/>
      <c r="J116" s="8"/>
    </row>
    <row r="117" spans="1:10" x14ac:dyDescent="0.25">
      <c r="A117" s="8"/>
      <c r="B117" s="8"/>
      <c r="C117" s="8"/>
      <c r="D117" s="8"/>
      <c r="E117" s="8"/>
      <c r="F117" s="8"/>
      <c r="G117" s="8"/>
      <c r="H117" s="8"/>
      <c r="I117" s="8"/>
      <c r="J117" s="8"/>
    </row>
    <row r="118" spans="1:10" x14ac:dyDescent="0.25">
      <c r="A118" s="8"/>
      <c r="B118" s="8"/>
      <c r="C118" s="8"/>
      <c r="D118" s="8"/>
      <c r="E118" s="8"/>
      <c r="F118" s="8"/>
      <c r="G118" s="8"/>
      <c r="H118" s="8"/>
      <c r="I118" s="8"/>
      <c r="J118" s="8"/>
    </row>
    <row r="119" spans="1:10" x14ac:dyDescent="0.25">
      <c r="A119" s="8"/>
      <c r="B119" s="8"/>
      <c r="C119" s="8"/>
      <c r="D119" s="8"/>
      <c r="E119" s="8"/>
      <c r="F119" s="8"/>
      <c r="G119" s="8"/>
      <c r="H119" s="8"/>
      <c r="I119" s="8"/>
      <c r="J119" s="8"/>
    </row>
    <row r="120" spans="1:10" x14ac:dyDescent="0.25">
      <c r="E120" s="8"/>
      <c r="F120" s="8"/>
      <c r="G120" s="8"/>
    </row>
    <row r="121" spans="1:10" x14ac:dyDescent="0.25">
      <c r="E121" s="8"/>
      <c r="F121" s="8"/>
      <c r="G121" s="8"/>
    </row>
    <row r="122" spans="1:10" x14ac:dyDescent="0.25">
      <c r="E122" s="8"/>
      <c r="F122" s="8"/>
      <c r="G122" s="8"/>
    </row>
    <row r="123" spans="1:10" x14ac:dyDescent="0.25">
      <c r="E123" s="8"/>
      <c r="F123" s="8"/>
      <c r="G123" s="8"/>
    </row>
    <row r="124" spans="1:10" x14ac:dyDescent="0.25">
      <c r="E124" s="8"/>
      <c r="F124" s="8"/>
      <c r="G124" s="8"/>
    </row>
    <row r="125" spans="1:10" x14ac:dyDescent="0.25">
      <c r="E125" s="8"/>
      <c r="F125" s="8"/>
      <c r="G125" s="8"/>
    </row>
    <row r="126" spans="1:10" x14ac:dyDescent="0.25">
      <c r="E126" s="8"/>
      <c r="F126" s="8"/>
      <c r="G126" s="8"/>
    </row>
  </sheetData>
  <mergeCells count="5">
    <mergeCell ref="E1:G2"/>
    <mergeCell ref="E3:G3"/>
    <mergeCell ref="E102:F102"/>
    <mergeCell ref="E103:F103"/>
    <mergeCell ref="E105:F105"/>
  </mergeCells>
  <phoneticPr fontId="15" type="noConversion"/>
  <dataValidations count="1">
    <dataValidation type="list" allowBlank="1" showInputMessage="1" showErrorMessage="1" sqref="G5 G19 G33 G47 G61 G75 G89">
      <formula1>$Y$3:$Y$5</formula1>
    </dataValidation>
  </dataValidations>
  <pageMargins left="0.25" right="0.25" top="0.75" bottom="0.75" header="0.3" footer="0.3"/>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F99"/>
  <sheetViews>
    <sheetView topLeftCell="A55" workbookViewId="0">
      <selection activeCell="F81" sqref="F81"/>
    </sheetView>
  </sheetViews>
  <sheetFormatPr defaultColWidth="8.85546875" defaultRowHeight="15" x14ac:dyDescent="0.25"/>
  <cols>
    <col min="1" max="1" width="16.28515625" customWidth="1"/>
    <col min="2" max="2" width="14.42578125" customWidth="1"/>
    <col min="3" max="3" width="15.42578125" customWidth="1"/>
    <col min="4" max="4" width="14.7109375" customWidth="1"/>
    <col min="6" max="6" width="20.85546875" customWidth="1"/>
    <col min="7" max="7" width="19.7109375" customWidth="1"/>
  </cols>
  <sheetData>
    <row r="1" spans="1:32" x14ac:dyDescent="0.25">
      <c r="A1" s="8"/>
      <c r="B1" s="8"/>
      <c r="C1" s="8"/>
      <c r="D1" s="8"/>
      <c r="E1" s="401" t="s">
        <v>106</v>
      </c>
      <c r="F1" s="401"/>
      <c r="G1" s="401"/>
      <c r="H1" s="8"/>
      <c r="I1" s="8"/>
      <c r="J1" s="8"/>
      <c r="K1" s="8"/>
      <c r="L1" s="8"/>
    </row>
    <row r="2" spans="1:32" x14ac:dyDescent="0.25">
      <c r="A2" s="8"/>
      <c r="B2" s="8"/>
      <c r="C2" s="8"/>
      <c r="D2" s="8"/>
      <c r="E2" s="401"/>
      <c r="F2" s="401"/>
      <c r="G2" s="401"/>
      <c r="H2" s="8"/>
      <c r="I2" s="8"/>
      <c r="J2" s="8"/>
      <c r="K2" s="8"/>
      <c r="L2" s="8"/>
      <c r="AF2" s="202">
        <v>1</v>
      </c>
    </row>
    <row r="3" spans="1:32" ht="18.75" x14ac:dyDescent="0.3">
      <c r="A3" s="8"/>
      <c r="B3" s="8"/>
      <c r="C3" s="8"/>
      <c r="D3" s="8"/>
      <c r="E3" s="402" t="s">
        <v>200</v>
      </c>
      <c r="F3" s="403"/>
      <c r="G3" s="403"/>
      <c r="H3" s="8"/>
      <c r="I3" s="8"/>
      <c r="J3" s="8"/>
      <c r="K3" s="8"/>
      <c r="L3" s="8"/>
      <c r="AF3" s="202">
        <v>0</v>
      </c>
    </row>
    <row r="4" spans="1:32" ht="30" x14ac:dyDescent="0.25">
      <c r="A4" s="8"/>
      <c r="B4" s="8"/>
      <c r="C4" s="8"/>
      <c r="D4" s="8"/>
      <c r="E4" s="107" t="s">
        <v>81</v>
      </c>
      <c r="F4" s="73" t="s">
        <v>191</v>
      </c>
      <c r="G4" s="10"/>
      <c r="H4" s="8"/>
      <c r="I4" s="8"/>
      <c r="J4" s="8"/>
      <c r="K4" s="8"/>
      <c r="L4" s="8"/>
      <c r="AF4" s="202" t="s">
        <v>1</v>
      </c>
    </row>
    <row r="5" spans="1:32" ht="45" x14ac:dyDescent="0.25">
      <c r="A5" s="8"/>
      <c r="B5" s="8"/>
      <c r="C5" s="8"/>
      <c r="D5" s="8"/>
      <c r="E5" s="244"/>
      <c r="F5" s="226" t="s">
        <v>4</v>
      </c>
      <c r="G5" s="262"/>
      <c r="H5" s="8"/>
      <c r="I5" s="8"/>
      <c r="J5" s="8"/>
      <c r="K5" s="8"/>
      <c r="L5" s="8"/>
    </row>
    <row r="6" spans="1:32" ht="60" x14ac:dyDescent="0.25">
      <c r="A6" s="8"/>
      <c r="B6" s="8"/>
      <c r="C6" s="8"/>
      <c r="D6" s="8"/>
      <c r="E6" s="108"/>
      <c r="F6" s="239" t="s">
        <v>9</v>
      </c>
      <c r="G6" s="221"/>
      <c r="H6" s="8"/>
      <c r="I6" s="8"/>
      <c r="J6" s="8"/>
      <c r="K6" s="8"/>
      <c r="L6" s="8"/>
    </row>
    <row r="7" spans="1:32" ht="45" x14ac:dyDescent="0.25">
      <c r="A7" s="8"/>
      <c r="B7" s="8"/>
      <c r="C7" s="8"/>
      <c r="D7" s="8"/>
      <c r="E7" s="109"/>
      <c r="F7" s="217" t="s">
        <v>80</v>
      </c>
      <c r="G7" s="225"/>
      <c r="H7" s="8"/>
      <c r="I7" s="8"/>
      <c r="J7" s="8"/>
      <c r="K7" s="8"/>
      <c r="L7" s="8"/>
    </row>
    <row r="8" spans="1:32" ht="30" x14ac:dyDescent="0.25">
      <c r="A8" s="8"/>
      <c r="B8" s="8"/>
      <c r="C8" s="8"/>
      <c r="D8" s="8"/>
      <c r="E8" s="109"/>
      <c r="F8" s="18" t="s">
        <v>173</v>
      </c>
      <c r="G8" s="289">
        <f>G7*G6</f>
        <v>0</v>
      </c>
      <c r="H8" s="8"/>
      <c r="I8" s="8"/>
      <c r="J8" s="8"/>
      <c r="K8" s="8"/>
      <c r="L8" s="8"/>
    </row>
    <row r="9" spans="1:32" ht="30" x14ac:dyDescent="0.25">
      <c r="A9" s="8"/>
      <c r="B9" s="8"/>
      <c r="C9" s="8"/>
      <c r="D9" s="8"/>
      <c r="E9" s="109"/>
      <c r="F9" s="18" t="s">
        <v>174</v>
      </c>
      <c r="G9" s="267">
        <f>G8/60</f>
        <v>0</v>
      </c>
      <c r="H9" s="8"/>
      <c r="I9" s="8"/>
      <c r="J9" s="8"/>
      <c r="K9" s="8"/>
      <c r="L9" s="8"/>
    </row>
    <row r="10" spans="1:32" x14ac:dyDescent="0.25">
      <c r="A10" s="8"/>
      <c r="B10" s="8"/>
      <c r="C10" s="8"/>
      <c r="D10" s="8"/>
      <c r="E10" s="109"/>
      <c r="F10" s="21" t="s">
        <v>91</v>
      </c>
      <c r="G10" s="21"/>
      <c r="H10" s="8"/>
      <c r="I10" s="8"/>
      <c r="J10" s="8"/>
      <c r="K10" s="8"/>
      <c r="L10" s="8"/>
    </row>
    <row r="11" spans="1:32" x14ac:dyDescent="0.25">
      <c r="A11" s="8"/>
      <c r="B11" s="8"/>
      <c r="C11" s="8"/>
      <c r="D11" s="8"/>
      <c r="E11" s="109"/>
      <c r="F11" s="227" t="s">
        <v>177</v>
      </c>
      <c r="G11" s="214"/>
      <c r="H11" s="8"/>
      <c r="I11" s="8"/>
      <c r="J11" s="8"/>
      <c r="K11" s="8"/>
      <c r="L11" s="8"/>
    </row>
    <row r="12" spans="1:32" x14ac:dyDescent="0.25">
      <c r="A12" s="8"/>
      <c r="B12" s="8"/>
      <c r="C12" s="8"/>
      <c r="D12" s="8"/>
      <c r="E12" s="109"/>
      <c r="F12" s="190" t="s">
        <v>241</v>
      </c>
      <c r="G12" s="223"/>
      <c r="H12" s="8"/>
      <c r="I12" s="8"/>
      <c r="J12" s="8"/>
      <c r="K12" s="8"/>
      <c r="L12" s="8"/>
    </row>
    <row r="13" spans="1:32" x14ac:dyDescent="0.25">
      <c r="A13" s="8"/>
      <c r="B13" s="8"/>
      <c r="C13" s="8"/>
      <c r="D13" s="8"/>
      <c r="E13" s="109"/>
      <c r="F13" s="37" t="s">
        <v>175</v>
      </c>
      <c r="G13" s="267">
        <f>G9</f>
        <v>0</v>
      </c>
      <c r="H13" s="8"/>
      <c r="I13" s="8"/>
      <c r="J13" s="8"/>
      <c r="K13" s="8"/>
      <c r="L13" s="8"/>
    </row>
    <row r="14" spans="1:32" x14ac:dyDescent="0.25">
      <c r="A14" s="8"/>
      <c r="B14" s="8"/>
      <c r="C14" s="8"/>
      <c r="D14" s="8"/>
      <c r="E14" s="109"/>
      <c r="F14" s="37" t="s">
        <v>176</v>
      </c>
      <c r="G14" s="285">
        <f>G12*G13</f>
        <v>0</v>
      </c>
      <c r="H14" s="8"/>
      <c r="I14" s="8"/>
      <c r="J14" s="8"/>
      <c r="K14" s="8"/>
      <c r="L14" s="8"/>
    </row>
    <row r="15" spans="1:32" x14ac:dyDescent="0.25">
      <c r="A15" s="8"/>
      <c r="B15" s="8"/>
      <c r="C15" s="8"/>
      <c r="D15" s="8"/>
      <c r="E15" s="125"/>
      <c r="F15" s="37" t="s">
        <v>180</v>
      </c>
      <c r="G15" s="285" t="e">
        <f>G14/G6</f>
        <v>#DIV/0!</v>
      </c>
      <c r="H15" s="166"/>
      <c r="I15" s="8"/>
      <c r="J15" s="8"/>
      <c r="K15" s="8"/>
      <c r="L15" s="8"/>
    </row>
    <row r="16" spans="1:32" x14ac:dyDescent="0.25">
      <c r="A16" s="8"/>
      <c r="B16" s="8"/>
      <c r="C16" s="8"/>
      <c r="D16" s="8"/>
      <c r="E16" s="139"/>
      <c r="F16" s="88"/>
      <c r="G16" s="90"/>
      <c r="H16" s="166"/>
      <c r="I16" s="8"/>
      <c r="J16" s="8"/>
      <c r="K16" s="8"/>
      <c r="L16" s="8"/>
    </row>
    <row r="17" spans="1:12" x14ac:dyDescent="0.25">
      <c r="A17" s="8"/>
      <c r="B17" s="8"/>
      <c r="C17" s="8"/>
      <c r="D17" s="8"/>
      <c r="E17" s="135"/>
      <c r="F17" s="85"/>
      <c r="G17" s="86"/>
      <c r="H17" s="8"/>
      <c r="I17" s="8"/>
      <c r="J17" s="8"/>
      <c r="K17" s="8"/>
      <c r="L17" s="8"/>
    </row>
    <row r="18" spans="1:12" ht="30" x14ac:dyDescent="0.25">
      <c r="A18" s="8"/>
      <c r="B18" s="8"/>
      <c r="C18" s="8"/>
      <c r="D18" s="8"/>
      <c r="E18" s="107" t="s">
        <v>82</v>
      </c>
      <c r="F18" s="73" t="s">
        <v>181</v>
      </c>
      <c r="G18" s="10"/>
      <c r="H18" s="8"/>
      <c r="I18" s="8"/>
      <c r="J18" s="8"/>
      <c r="K18" s="8"/>
      <c r="L18" s="8"/>
    </row>
    <row r="19" spans="1:12" ht="45" x14ac:dyDescent="0.25">
      <c r="A19" s="8"/>
      <c r="B19" s="8"/>
      <c r="C19" s="8"/>
      <c r="D19" s="8"/>
      <c r="E19" s="244"/>
      <c r="F19" s="226" t="s">
        <v>4</v>
      </c>
      <c r="G19" s="262"/>
      <c r="H19" s="8"/>
      <c r="I19" s="8"/>
      <c r="J19" s="8"/>
      <c r="K19" s="8"/>
      <c r="L19" s="8"/>
    </row>
    <row r="20" spans="1:12" ht="60" x14ac:dyDescent="0.25">
      <c r="A20" s="8"/>
      <c r="B20" s="8"/>
      <c r="C20" s="8"/>
      <c r="D20" s="8"/>
      <c r="E20" s="112"/>
      <c r="F20" s="239" t="s">
        <v>9</v>
      </c>
      <c r="G20" s="189"/>
      <c r="H20" s="8"/>
      <c r="I20" s="8"/>
      <c r="J20" s="8"/>
      <c r="K20" s="8"/>
      <c r="L20" s="8"/>
    </row>
    <row r="21" spans="1:12" ht="60" x14ac:dyDescent="0.25">
      <c r="A21" s="8"/>
      <c r="B21" s="8"/>
      <c r="C21" s="8"/>
      <c r="D21" s="8"/>
      <c r="E21" s="111"/>
      <c r="F21" s="217" t="s">
        <v>17</v>
      </c>
      <c r="G21" s="189"/>
      <c r="H21" s="8"/>
      <c r="I21" s="8"/>
      <c r="J21" s="8"/>
      <c r="K21" s="8"/>
      <c r="L21" s="8"/>
    </row>
    <row r="22" spans="1:12" ht="30" x14ac:dyDescent="0.25">
      <c r="A22" s="8"/>
      <c r="B22" s="8"/>
      <c r="C22" s="8"/>
      <c r="D22" s="8"/>
      <c r="E22" s="109"/>
      <c r="F22" s="18" t="s">
        <v>173</v>
      </c>
      <c r="G22" s="269">
        <f>G21*G20</f>
        <v>0</v>
      </c>
      <c r="H22" s="8"/>
      <c r="I22" s="8"/>
      <c r="J22" s="8"/>
      <c r="K22" s="8"/>
      <c r="L22" s="8"/>
    </row>
    <row r="23" spans="1:12" ht="30" x14ac:dyDescent="0.25">
      <c r="A23" s="8"/>
      <c r="B23" s="8"/>
      <c r="C23" s="8"/>
      <c r="D23" s="8"/>
      <c r="E23" s="110"/>
      <c r="F23" s="18" t="s">
        <v>174</v>
      </c>
      <c r="G23" s="269">
        <f>G22/60</f>
        <v>0</v>
      </c>
      <c r="H23" s="8"/>
      <c r="I23" s="8"/>
      <c r="J23" s="8"/>
      <c r="K23" s="8"/>
      <c r="L23" s="8"/>
    </row>
    <row r="24" spans="1:12" x14ac:dyDescent="0.25">
      <c r="A24" s="8"/>
      <c r="B24" s="8"/>
      <c r="C24" s="8"/>
      <c r="D24" s="8"/>
      <c r="E24" s="110"/>
      <c r="F24" s="11" t="s">
        <v>195</v>
      </c>
      <c r="G24" s="11"/>
      <c r="H24" s="8"/>
      <c r="I24" s="8"/>
      <c r="J24" s="8"/>
      <c r="K24" s="8"/>
      <c r="L24" s="8"/>
    </row>
    <row r="25" spans="1:12" x14ac:dyDescent="0.25">
      <c r="A25" s="8"/>
      <c r="B25" s="8"/>
      <c r="C25" s="8"/>
      <c r="D25" s="8"/>
      <c r="E25" s="110"/>
      <c r="F25" s="227" t="s">
        <v>177</v>
      </c>
      <c r="G25" s="214"/>
      <c r="H25" s="8"/>
      <c r="I25" s="8"/>
      <c r="J25" s="8"/>
      <c r="K25" s="8"/>
      <c r="L25" s="8"/>
    </row>
    <row r="26" spans="1:12" x14ac:dyDescent="0.25">
      <c r="A26" s="8"/>
      <c r="B26" s="8"/>
      <c r="C26" s="8"/>
      <c r="D26" s="8"/>
      <c r="E26" s="111"/>
      <c r="F26" s="190" t="s">
        <v>241</v>
      </c>
      <c r="G26" s="216"/>
      <c r="H26" s="8"/>
      <c r="I26" s="8"/>
      <c r="J26" s="8"/>
      <c r="K26" s="8"/>
      <c r="L26" s="8"/>
    </row>
    <row r="27" spans="1:12" x14ac:dyDescent="0.25">
      <c r="A27" s="8"/>
      <c r="B27" s="8"/>
      <c r="C27" s="8"/>
      <c r="D27" s="8"/>
      <c r="E27" s="110"/>
      <c r="F27" s="37" t="s">
        <v>175</v>
      </c>
      <c r="G27" s="291">
        <f>G23</f>
        <v>0</v>
      </c>
      <c r="H27" s="8"/>
      <c r="I27" s="8"/>
      <c r="J27" s="8"/>
      <c r="K27" s="8"/>
      <c r="L27" s="8"/>
    </row>
    <row r="28" spans="1:12" x14ac:dyDescent="0.25">
      <c r="A28" s="8"/>
      <c r="B28" s="8"/>
      <c r="C28" s="8"/>
      <c r="D28" s="8"/>
      <c r="E28" s="110"/>
      <c r="F28" s="37" t="s">
        <v>176</v>
      </c>
      <c r="G28" s="292">
        <f>G27*G26</f>
        <v>0</v>
      </c>
      <c r="H28" s="8"/>
      <c r="I28" s="8"/>
      <c r="J28" s="8"/>
      <c r="K28" s="8"/>
      <c r="L28" s="8"/>
    </row>
    <row r="29" spans="1:12" x14ac:dyDescent="0.25">
      <c r="A29" s="8"/>
      <c r="B29" s="8"/>
      <c r="C29" s="8"/>
      <c r="D29" s="8"/>
      <c r="E29" s="125"/>
      <c r="F29" s="37" t="s">
        <v>180</v>
      </c>
      <c r="G29" s="292" t="e">
        <f>G28/G20</f>
        <v>#DIV/0!</v>
      </c>
      <c r="H29" s="8"/>
      <c r="I29" s="8"/>
      <c r="J29" s="8"/>
      <c r="K29" s="8"/>
      <c r="L29" s="8"/>
    </row>
    <row r="30" spans="1:12" x14ac:dyDescent="0.25">
      <c r="A30" s="8"/>
      <c r="B30" s="8"/>
      <c r="C30" s="8"/>
      <c r="D30" s="8"/>
      <c r="E30" s="131"/>
      <c r="F30" s="95"/>
      <c r="G30" s="97"/>
      <c r="H30" s="8"/>
      <c r="I30" s="8"/>
      <c r="J30" s="8"/>
      <c r="K30" s="8"/>
      <c r="L30" s="8"/>
    </row>
    <row r="31" spans="1:12" x14ac:dyDescent="0.25">
      <c r="A31" s="8"/>
      <c r="B31" s="8"/>
      <c r="C31" s="8"/>
      <c r="D31" s="8"/>
      <c r="E31" s="132"/>
      <c r="F31" s="96"/>
      <c r="G31" s="96"/>
      <c r="H31" s="8"/>
      <c r="I31" s="8"/>
      <c r="J31" s="8"/>
      <c r="K31" s="8"/>
      <c r="L31" s="8"/>
    </row>
    <row r="32" spans="1:12" ht="75.75" customHeight="1" x14ac:dyDescent="0.25">
      <c r="A32" s="8"/>
      <c r="B32" s="8"/>
      <c r="C32" s="8"/>
      <c r="D32" s="8"/>
      <c r="E32" s="107" t="s">
        <v>83</v>
      </c>
      <c r="F32" s="73" t="s">
        <v>71</v>
      </c>
      <c r="G32" s="69"/>
      <c r="H32" s="8"/>
      <c r="I32" s="8"/>
      <c r="J32" s="8"/>
      <c r="K32" s="8"/>
      <c r="L32" s="8"/>
    </row>
    <row r="33" spans="1:12" ht="45" x14ac:dyDescent="0.25">
      <c r="A33" s="8"/>
      <c r="B33" s="8"/>
      <c r="C33" s="8"/>
      <c r="D33" s="8"/>
      <c r="E33" s="244"/>
      <c r="F33" s="226" t="s">
        <v>4</v>
      </c>
      <c r="G33" s="262"/>
      <c r="H33" s="8"/>
      <c r="I33" s="8"/>
      <c r="J33" s="8"/>
      <c r="K33" s="8"/>
      <c r="L33" s="8"/>
    </row>
    <row r="34" spans="1:12" ht="60" x14ac:dyDescent="0.25">
      <c r="A34" s="8"/>
      <c r="B34" s="8"/>
      <c r="C34" s="8"/>
      <c r="D34" s="8"/>
      <c r="E34" s="108"/>
      <c r="F34" s="239" t="s">
        <v>9</v>
      </c>
      <c r="G34" s="221"/>
      <c r="H34" s="8"/>
      <c r="I34" s="8"/>
      <c r="J34" s="8"/>
      <c r="K34" s="8"/>
      <c r="L34" s="8"/>
    </row>
    <row r="35" spans="1:12" ht="45" x14ac:dyDescent="0.25">
      <c r="A35" s="8"/>
      <c r="B35" s="8"/>
      <c r="C35" s="8"/>
      <c r="D35" s="8"/>
      <c r="E35" s="109"/>
      <c r="F35" s="217" t="s">
        <v>84</v>
      </c>
      <c r="G35" s="222"/>
      <c r="H35" s="8"/>
      <c r="I35" s="8"/>
      <c r="J35" s="8"/>
      <c r="K35" s="8"/>
      <c r="L35" s="8"/>
    </row>
    <row r="36" spans="1:12" ht="30" x14ac:dyDescent="0.25">
      <c r="A36" s="8"/>
      <c r="B36" s="8"/>
      <c r="C36" s="8"/>
      <c r="D36" s="8"/>
      <c r="E36" s="109"/>
      <c r="F36" s="18" t="s">
        <v>173</v>
      </c>
      <c r="G36" s="279">
        <f>G35*G34</f>
        <v>0</v>
      </c>
      <c r="H36" s="8"/>
      <c r="I36" s="8"/>
      <c r="J36" s="8"/>
      <c r="K36" s="8"/>
      <c r="L36" s="8"/>
    </row>
    <row r="37" spans="1:12" ht="30" x14ac:dyDescent="0.25">
      <c r="A37" s="8"/>
      <c r="B37" s="8"/>
      <c r="C37" s="8"/>
      <c r="D37" s="8"/>
      <c r="E37" s="109"/>
      <c r="F37" s="18" t="s">
        <v>174</v>
      </c>
      <c r="G37" s="269">
        <f>G36/60</f>
        <v>0</v>
      </c>
      <c r="H37" s="8"/>
      <c r="I37" s="8"/>
      <c r="J37" s="8"/>
      <c r="K37" s="8"/>
      <c r="L37" s="8"/>
    </row>
    <row r="38" spans="1:12" x14ac:dyDescent="0.25">
      <c r="A38" s="8"/>
      <c r="B38" s="8"/>
      <c r="C38" s="8"/>
      <c r="D38" s="8"/>
      <c r="E38" s="110"/>
      <c r="F38" s="21" t="s">
        <v>91</v>
      </c>
      <c r="G38" s="21"/>
      <c r="H38" s="8"/>
      <c r="I38" s="8"/>
      <c r="J38" s="8"/>
      <c r="K38" s="8"/>
      <c r="L38" s="8"/>
    </row>
    <row r="39" spans="1:12" x14ac:dyDescent="0.25">
      <c r="A39" s="8"/>
      <c r="B39" s="8"/>
      <c r="C39" s="8"/>
      <c r="D39" s="8"/>
      <c r="E39" s="110"/>
      <c r="F39" s="227" t="s">
        <v>177</v>
      </c>
      <c r="G39" s="214"/>
      <c r="H39" s="8"/>
      <c r="I39" s="8"/>
      <c r="J39" s="8"/>
      <c r="K39" s="8"/>
      <c r="L39" s="8"/>
    </row>
    <row r="40" spans="1:12" x14ac:dyDescent="0.25">
      <c r="A40" s="8"/>
      <c r="B40" s="8"/>
      <c r="C40" s="8"/>
      <c r="D40" s="8"/>
      <c r="E40" s="111"/>
      <c r="F40" s="190" t="s">
        <v>241</v>
      </c>
      <c r="G40" s="220"/>
      <c r="H40" s="8"/>
      <c r="I40" s="8"/>
      <c r="J40" s="8"/>
      <c r="K40" s="8"/>
      <c r="L40" s="8"/>
    </row>
    <row r="41" spans="1:12" x14ac:dyDescent="0.25">
      <c r="A41" s="8"/>
      <c r="B41" s="8"/>
      <c r="C41" s="8"/>
      <c r="D41" s="8"/>
      <c r="E41" s="109"/>
      <c r="F41" s="37" t="s">
        <v>175</v>
      </c>
      <c r="G41" s="269">
        <f>G37</f>
        <v>0</v>
      </c>
      <c r="H41" s="8"/>
      <c r="I41" s="8"/>
      <c r="J41" s="8"/>
      <c r="K41" s="8"/>
      <c r="L41" s="8"/>
    </row>
    <row r="42" spans="1:12" x14ac:dyDescent="0.25">
      <c r="A42" s="8"/>
      <c r="B42" s="8"/>
      <c r="C42" s="8"/>
      <c r="D42" s="8"/>
      <c r="E42" s="110"/>
      <c r="F42" s="37" t="s">
        <v>176</v>
      </c>
      <c r="G42" s="290">
        <f>G41*G40</f>
        <v>0</v>
      </c>
      <c r="H42" s="8"/>
      <c r="I42" s="8"/>
      <c r="J42" s="8"/>
      <c r="K42" s="8"/>
      <c r="L42" s="8"/>
    </row>
    <row r="43" spans="1:12" x14ac:dyDescent="0.25">
      <c r="A43" s="8"/>
      <c r="B43" s="8"/>
      <c r="C43" s="8"/>
      <c r="D43" s="8"/>
      <c r="E43" s="125"/>
      <c r="F43" s="37" t="s">
        <v>180</v>
      </c>
      <c r="G43" s="290" t="e">
        <f>G42/G34</f>
        <v>#DIV/0!</v>
      </c>
      <c r="H43" s="8"/>
      <c r="I43" s="8"/>
      <c r="J43" s="8"/>
      <c r="K43" s="8"/>
      <c r="L43" s="8"/>
    </row>
    <row r="44" spans="1:12" x14ac:dyDescent="0.25">
      <c r="A44" s="8"/>
      <c r="B44" s="8"/>
      <c r="C44" s="8"/>
      <c r="D44" s="8"/>
      <c r="E44" s="131"/>
      <c r="F44" s="88"/>
      <c r="G44" s="100"/>
      <c r="H44" s="8"/>
      <c r="I44" s="8"/>
      <c r="J44" s="8"/>
      <c r="K44" s="8"/>
      <c r="L44" s="8"/>
    </row>
    <row r="45" spans="1:12" ht="63.75" customHeight="1" x14ac:dyDescent="0.25">
      <c r="A45" s="8"/>
      <c r="B45" s="8"/>
      <c r="C45" s="8"/>
      <c r="D45" s="8"/>
      <c r="E45" s="132"/>
      <c r="F45" s="98"/>
      <c r="G45" s="99"/>
      <c r="H45" s="8"/>
      <c r="I45" s="8"/>
      <c r="J45" s="8"/>
      <c r="K45" s="8"/>
      <c r="L45" s="8"/>
    </row>
    <row r="46" spans="1:12" ht="30" x14ac:dyDescent="0.25">
      <c r="A46" s="8"/>
      <c r="B46" s="8"/>
      <c r="C46" s="8"/>
      <c r="D46" s="8"/>
      <c r="E46" s="212" t="s">
        <v>85</v>
      </c>
      <c r="F46" s="73" t="s">
        <v>72</v>
      </c>
      <c r="G46" s="94"/>
      <c r="H46" s="8"/>
      <c r="I46" s="8"/>
      <c r="J46" s="8"/>
      <c r="K46" s="8"/>
      <c r="L46" s="8"/>
    </row>
    <row r="47" spans="1:12" ht="45" x14ac:dyDescent="0.25">
      <c r="A47" s="8"/>
      <c r="B47" s="8"/>
      <c r="C47" s="8"/>
      <c r="D47" s="8"/>
      <c r="E47" s="244"/>
      <c r="F47" s="226" t="s">
        <v>4</v>
      </c>
      <c r="G47" s="262"/>
      <c r="H47" s="8"/>
      <c r="I47" s="8"/>
      <c r="J47" s="8"/>
      <c r="K47" s="8"/>
      <c r="L47" s="8"/>
    </row>
    <row r="48" spans="1:12" ht="60" x14ac:dyDescent="0.25">
      <c r="A48" s="8"/>
      <c r="B48" s="8"/>
      <c r="C48" s="8"/>
      <c r="D48" s="8"/>
      <c r="E48" s="245"/>
      <c r="F48" s="239" t="s">
        <v>9</v>
      </c>
      <c r="G48" s="221"/>
      <c r="H48" s="8"/>
      <c r="I48" s="8"/>
      <c r="J48" s="8"/>
      <c r="K48" s="8"/>
      <c r="L48" s="8"/>
    </row>
    <row r="49" spans="1:12" ht="45" x14ac:dyDescent="0.25">
      <c r="A49" s="8"/>
      <c r="B49" s="8"/>
      <c r="C49" s="8"/>
      <c r="D49" s="8"/>
      <c r="E49" s="245"/>
      <c r="F49" s="240" t="s">
        <v>86</v>
      </c>
      <c r="G49" s="222"/>
      <c r="H49" s="8"/>
      <c r="I49" s="8"/>
      <c r="J49" s="8"/>
      <c r="K49" s="8"/>
      <c r="L49" s="8"/>
    </row>
    <row r="50" spans="1:12" ht="30" x14ac:dyDescent="0.25">
      <c r="A50" s="8"/>
      <c r="B50" s="8"/>
      <c r="C50" s="8"/>
      <c r="D50" s="8"/>
      <c r="E50" s="245"/>
      <c r="F50" s="229" t="s">
        <v>173</v>
      </c>
      <c r="G50" s="279">
        <f>G49*G48</f>
        <v>0</v>
      </c>
      <c r="H50" s="8"/>
      <c r="I50" s="8"/>
      <c r="J50" s="8"/>
      <c r="K50" s="8"/>
      <c r="L50" s="8"/>
    </row>
    <row r="51" spans="1:12" ht="30" x14ac:dyDescent="0.25">
      <c r="A51" s="8"/>
      <c r="B51" s="8"/>
      <c r="C51" s="8"/>
      <c r="D51" s="8"/>
      <c r="E51" s="245"/>
      <c r="F51" s="229" t="s">
        <v>174</v>
      </c>
      <c r="G51" s="269">
        <f>G50/60</f>
        <v>0</v>
      </c>
      <c r="H51" s="8"/>
      <c r="I51" s="8"/>
      <c r="J51" s="8"/>
      <c r="K51" s="8"/>
      <c r="L51" s="8"/>
    </row>
    <row r="52" spans="1:12" x14ac:dyDescent="0.25">
      <c r="A52" s="8"/>
      <c r="B52" s="8"/>
      <c r="C52" s="8"/>
      <c r="D52" s="8"/>
      <c r="E52" s="245"/>
      <c r="F52" s="235" t="s">
        <v>91</v>
      </c>
      <c r="G52" s="21"/>
      <c r="H52" s="8"/>
      <c r="I52" s="8"/>
      <c r="J52" s="8"/>
      <c r="K52" s="8"/>
      <c r="L52" s="8"/>
    </row>
    <row r="53" spans="1:12" x14ac:dyDescent="0.25">
      <c r="A53" s="8"/>
      <c r="B53" s="8"/>
      <c r="C53" s="8"/>
      <c r="D53" s="8"/>
      <c r="E53" s="245"/>
      <c r="F53" s="227" t="s">
        <v>177</v>
      </c>
      <c r="G53" s="199"/>
      <c r="H53" s="8"/>
      <c r="I53" s="8"/>
      <c r="J53" s="8"/>
      <c r="K53" s="8"/>
      <c r="L53" s="8"/>
    </row>
    <row r="54" spans="1:12" x14ac:dyDescent="0.25">
      <c r="A54" s="8"/>
      <c r="B54" s="8"/>
      <c r="C54" s="8"/>
      <c r="D54" s="8"/>
      <c r="E54" s="245"/>
      <c r="F54" s="190" t="s">
        <v>241</v>
      </c>
      <c r="G54" s="220"/>
      <c r="H54" s="8"/>
      <c r="I54" s="8"/>
      <c r="J54" s="8"/>
      <c r="K54" s="8"/>
      <c r="L54" s="8"/>
    </row>
    <row r="55" spans="1:12" x14ac:dyDescent="0.25">
      <c r="A55" s="8"/>
      <c r="B55" s="8"/>
      <c r="C55" s="8"/>
      <c r="D55" s="149"/>
      <c r="E55" s="245"/>
      <c r="F55" s="231" t="s">
        <v>175</v>
      </c>
      <c r="G55" s="269">
        <f>G51</f>
        <v>0</v>
      </c>
      <c r="H55" s="8"/>
      <c r="I55" s="8"/>
      <c r="J55" s="8"/>
      <c r="K55" s="8"/>
      <c r="L55" s="8"/>
    </row>
    <row r="56" spans="1:12" x14ac:dyDescent="0.25">
      <c r="A56" s="8"/>
      <c r="B56" s="8"/>
      <c r="C56" s="8"/>
      <c r="D56" s="8"/>
      <c r="E56" s="245"/>
      <c r="F56" s="231" t="s">
        <v>176</v>
      </c>
      <c r="G56" s="290">
        <f>G55*G54</f>
        <v>0</v>
      </c>
      <c r="H56" s="8"/>
      <c r="I56" s="8"/>
      <c r="J56" s="8"/>
      <c r="K56" s="8"/>
      <c r="L56" s="8"/>
    </row>
    <row r="57" spans="1:12" x14ac:dyDescent="0.25">
      <c r="A57" s="8"/>
      <c r="B57" s="8"/>
      <c r="C57" s="8"/>
      <c r="D57" s="8"/>
      <c r="E57" s="246"/>
      <c r="F57" s="231" t="s">
        <v>180</v>
      </c>
      <c r="G57" s="290" t="e">
        <f>G56/G48</f>
        <v>#DIV/0!</v>
      </c>
      <c r="H57" s="8"/>
      <c r="I57" s="8"/>
      <c r="J57" s="8"/>
      <c r="K57" s="8"/>
      <c r="L57" s="8"/>
    </row>
    <row r="58" spans="1:12" x14ac:dyDescent="0.25">
      <c r="A58" s="8"/>
      <c r="B58" s="8"/>
      <c r="C58" s="8"/>
      <c r="D58" s="8"/>
      <c r="E58" s="243"/>
      <c r="F58" s="101"/>
      <c r="G58" s="97"/>
      <c r="H58" s="8"/>
      <c r="I58" s="8"/>
      <c r="J58" s="8"/>
      <c r="K58" s="8"/>
      <c r="L58" s="8"/>
    </row>
    <row r="59" spans="1:12" x14ac:dyDescent="0.25">
      <c r="A59" s="8"/>
      <c r="B59" s="8"/>
      <c r="C59" s="8"/>
      <c r="D59" s="8"/>
      <c r="E59" s="137"/>
      <c r="F59" s="102"/>
      <c r="G59" s="102"/>
      <c r="H59" s="8"/>
      <c r="I59" s="8"/>
      <c r="J59" s="8"/>
      <c r="K59" s="8"/>
      <c r="L59" s="8"/>
    </row>
    <row r="60" spans="1:12" ht="30" x14ac:dyDescent="0.25">
      <c r="A60" s="8"/>
      <c r="B60" s="8"/>
      <c r="C60" s="8"/>
      <c r="D60" s="8"/>
      <c r="E60" s="212" t="s">
        <v>87</v>
      </c>
      <c r="F60" s="73" t="s">
        <v>77</v>
      </c>
      <c r="G60" s="10"/>
      <c r="H60" s="8"/>
      <c r="I60" s="8"/>
      <c r="J60" s="8"/>
      <c r="K60" s="8"/>
      <c r="L60" s="8"/>
    </row>
    <row r="61" spans="1:12" ht="45" x14ac:dyDescent="0.25">
      <c r="A61" s="8"/>
      <c r="B61" s="8"/>
      <c r="C61" s="8"/>
      <c r="D61" s="8"/>
      <c r="E61" s="244"/>
      <c r="F61" s="226" t="s">
        <v>4</v>
      </c>
      <c r="G61" s="262"/>
      <c r="H61" s="8"/>
      <c r="I61" s="8"/>
      <c r="J61" s="8"/>
      <c r="K61" s="8"/>
      <c r="L61" s="8"/>
    </row>
    <row r="62" spans="1:12" ht="60" x14ac:dyDescent="0.25">
      <c r="A62" s="8"/>
      <c r="B62" s="8"/>
      <c r="C62" s="8"/>
      <c r="D62" s="8"/>
      <c r="E62" s="245"/>
      <c r="F62" s="239" t="s">
        <v>9</v>
      </c>
      <c r="G62" s="219"/>
      <c r="H62" s="8"/>
      <c r="I62" s="8"/>
      <c r="J62" s="8"/>
      <c r="K62" s="8"/>
      <c r="L62" s="8"/>
    </row>
    <row r="63" spans="1:12" ht="26.25" customHeight="1" x14ac:dyDescent="0.25">
      <c r="A63" s="8"/>
      <c r="B63" s="8"/>
      <c r="C63" s="8"/>
      <c r="D63" s="8"/>
      <c r="E63" s="245"/>
      <c r="F63" s="240" t="s">
        <v>194</v>
      </c>
      <c r="G63" s="219"/>
      <c r="H63" s="8"/>
      <c r="I63" s="8"/>
      <c r="J63" s="8"/>
      <c r="K63" s="8"/>
      <c r="L63" s="8"/>
    </row>
    <row r="64" spans="1:12" ht="30" x14ac:dyDescent="0.25">
      <c r="A64" s="8"/>
      <c r="B64" s="8"/>
      <c r="C64" s="8"/>
      <c r="D64" s="8"/>
      <c r="E64" s="245"/>
      <c r="F64" s="229" t="s">
        <v>173</v>
      </c>
      <c r="G64" s="279">
        <f>G63*G62</f>
        <v>0</v>
      </c>
      <c r="H64" s="8"/>
      <c r="I64" s="8"/>
      <c r="J64" s="8"/>
      <c r="K64" s="8"/>
      <c r="L64" s="8"/>
    </row>
    <row r="65" spans="1:12" ht="30" x14ac:dyDescent="0.25">
      <c r="A65" s="8"/>
      <c r="B65" s="8"/>
      <c r="C65" s="8"/>
      <c r="D65" s="8"/>
      <c r="E65" s="245"/>
      <c r="F65" s="229" t="s">
        <v>174</v>
      </c>
      <c r="G65" s="269">
        <f>G64/60</f>
        <v>0</v>
      </c>
      <c r="H65" s="8"/>
      <c r="I65" s="8"/>
      <c r="J65" s="8"/>
      <c r="K65" s="8"/>
      <c r="L65" s="8"/>
    </row>
    <row r="66" spans="1:12" x14ac:dyDescent="0.25">
      <c r="A66" s="8"/>
      <c r="B66" s="8"/>
      <c r="C66" s="8"/>
      <c r="D66" s="8"/>
      <c r="E66" s="245"/>
      <c r="F66" s="121" t="s">
        <v>195</v>
      </c>
      <c r="G66" s="11"/>
      <c r="H66" s="8"/>
      <c r="I66" s="8"/>
      <c r="J66" s="8"/>
      <c r="K66" s="8"/>
      <c r="L66" s="8"/>
    </row>
    <row r="67" spans="1:12" x14ac:dyDescent="0.25">
      <c r="A67" s="8"/>
      <c r="B67" s="8"/>
      <c r="C67" s="8"/>
      <c r="D67" s="8"/>
      <c r="E67" s="245"/>
      <c r="F67" s="227" t="s">
        <v>177</v>
      </c>
      <c r="G67" s="214"/>
      <c r="H67" s="8"/>
      <c r="I67" s="8"/>
      <c r="J67" s="8"/>
      <c r="K67" s="8"/>
      <c r="L67" s="8"/>
    </row>
    <row r="68" spans="1:12" x14ac:dyDescent="0.25">
      <c r="A68" s="8"/>
      <c r="B68" s="8"/>
      <c r="C68" s="8"/>
      <c r="D68" s="149"/>
      <c r="E68" s="245"/>
      <c r="F68" s="190" t="s">
        <v>241</v>
      </c>
      <c r="G68" s="218"/>
      <c r="H68" s="8"/>
      <c r="I68" s="8"/>
      <c r="J68" s="8"/>
      <c r="K68" s="8"/>
      <c r="L68" s="8"/>
    </row>
    <row r="69" spans="1:12" x14ac:dyDescent="0.25">
      <c r="A69" s="8"/>
      <c r="B69" s="8"/>
      <c r="C69" s="8"/>
      <c r="D69" s="8"/>
      <c r="E69" s="245"/>
      <c r="F69" s="231" t="s">
        <v>175</v>
      </c>
      <c r="G69" s="267">
        <f>G65</f>
        <v>0</v>
      </c>
      <c r="H69" s="8"/>
      <c r="I69" s="8"/>
      <c r="J69" s="8"/>
      <c r="K69" s="8"/>
      <c r="L69" s="8"/>
    </row>
    <row r="70" spans="1:12" x14ac:dyDescent="0.25">
      <c r="A70" s="8"/>
      <c r="B70" s="8"/>
      <c r="C70" s="8"/>
      <c r="D70" s="8"/>
      <c r="E70" s="245"/>
      <c r="F70" s="231" t="s">
        <v>176</v>
      </c>
      <c r="G70" s="290">
        <f>G69*G68</f>
        <v>0</v>
      </c>
      <c r="H70" s="8"/>
      <c r="I70" s="8"/>
      <c r="J70" s="8"/>
      <c r="K70" s="8"/>
      <c r="L70" s="8"/>
    </row>
    <row r="71" spans="1:12" x14ac:dyDescent="0.25">
      <c r="A71" s="8"/>
      <c r="B71" s="8"/>
      <c r="C71" s="8"/>
      <c r="D71" s="8"/>
      <c r="E71" s="246"/>
      <c r="F71" s="231" t="s">
        <v>180</v>
      </c>
      <c r="G71" s="290" t="e">
        <f>G70/G62</f>
        <v>#DIV/0!</v>
      </c>
      <c r="H71" s="8"/>
      <c r="I71" s="8"/>
      <c r="J71" s="8"/>
      <c r="K71" s="8"/>
      <c r="L71" s="8"/>
    </row>
    <row r="72" spans="1:12" x14ac:dyDescent="0.25">
      <c r="A72" s="8"/>
      <c r="B72" s="8"/>
      <c r="C72" s="8"/>
      <c r="D72" s="8"/>
      <c r="E72" s="243"/>
      <c r="F72" s="103"/>
      <c r="G72" s="100"/>
      <c r="H72" s="8"/>
      <c r="I72" s="8"/>
      <c r="J72" s="8"/>
      <c r="K72" s="8"/>
      <c r="L72" s="8"/>
    </row>
    <row r="73" spans="1:12" x14ac:dyDescent="0.25">
      <c r="A73" s="8"/>
      <c r="B73" s="8"/>
      <c r="C73" s="8"/>
      <c r="D73" s="8"/>
      <c r="E73" s="126"/>
      <c r="F73" s="85"/>
      <c r="G73" s="104"/>
      <c r="H73" s="8"/>
      <c r="I73" s="8"/>
      <c r="J73" s="8"/>
      <c r="K73" s="8"/>
      <c r="L73" s="8"/>
    </row>
    <row r="74" spans="1:12" ht="30" x14ac:dyDescent="0.25">
      <c r="A74" s="8"/>
      <c r="B74" s="8"/>
      <c r="C74" s="8"/>
      <c r="D74" s="8"/>
      <c r="E74" s="212" t="s">
        <v>88</v>
      </c>
      <c r="F74" s="73" t="s">
        <v>89</v>
      </c>
      <c r="G74" s="93"/>
      <c r="H74" s="8"/>
      <c r="I74" s="8"/>
      <c r="J74" s="8"/>
      <c r="K74" s="8"/>
      <c r="L74" s="8"/>
    </row>
    <row r="75" spans="1:12" ht="45" x14ac:dyDescent="0.25">
      <c r="A75" s="8"/>
      <c r="B75" s="8"/>
      <c r="C75" s="8"/>
      <c r="D75" s="8"/>
      <c r="E75" s="244"/>
      <c r="F75" s="226" t="s">
        <v>4</v>
      </c>
      <c r="G75" s="262"/>
      <c r="H75" s="8"/>
      <c r="I75" s="8"/>
      <c r="J75" s="8"/>
      <c r="K75" s="8"/>
      <c r="L75" s="8"/>
    </row>
    <row r="76" spans="1:12" ht="60" x14ac:dyDescent="0.25">
      <c r="A76" s="8"/>
      <c r="B76" s="8"/>
      <c r="C76" s="8"/>
      <c r="D76" s="8"/>
      <c r="E76" s="245"/>
      <c r="F76" s="239" t="s">
        <v>9</v>
      </c>
      <c r="G76" s="189"/>
      <c r="H76" s="8"/>
      <c r="I76" s="8"/>
      <c r="J76" s="8"/>
      <c r="K76" s="8"/>
      <c r="L76" s="8"/>
    </row>
    <row r="77" spans="1:12" ht="30" x14ac:dyDescent="0.25">
      <c r="A77" s="8"/>
      <c r="B77" s="8"/>
      <c r="C77" s="8"/>
      <c r="D77" s="8"/>
      <c r="E77" s="245"/>
      <c r="F77" s="240" t="s">
        <v>90</v>
      </c>
      <c r="G77" s="189"/>
      <c r="H77" s="8"/>
      <c r="I77" s="8"/>
      <c r="J77" s="8"/>
      <c r="K77" s="8"/>
      <c r="L77" s="8"/>
    </row>
    <row r="78" spans="1:12" ht="30" x14ac:dyDescent="0.25">
      <c r="A78" s="8"/>
      <c r="B78" s="8"/>
      <c r="C78" s="8"/>
      <c r="D78" s="8"/>
      <c r="E78" s="245"/>
      <c r="F78" s="229" t="s">
        <v>173</v>
      </c>
      <c r="G78" s="269">
        <f>G77*G76</f>
        <v>0</v>
      </c>
      <c r="H78" s="8"/>
      <c r="I78" s="8"/>
      <c r="J78" s="8"/>
      <c r="K78" s="8"/>
      <c r="L78" s="8"/>
    </row>
    <row r="79" spans="1:12" ht="30" x14ac:dyDescent="0.25">
      <c r="A79" s="8"/>
      <c r="B79" s="8"/>
      <c r="C79" s="8"/>
      <c r="D79" s="8"/>
      <c r="E79" s="245"/>
      <c r="F79" s="229" t="s">
        <v>174</v>
      </c>
      <c r="G79" s="269">
        <f>G78/60</f>
        <v>0</v>
      </c>
      <c r="H79" s="8"/>
      <c r="I79" s="8"/>
      <c r="J79" s="8"/>
      <c r="K79" s="8"/>
      <c r="L79" s="8"/>
    </row>
    <row r="80" spans="1:12" x14ac:dyDescent="0.25">
      <c r="A80" s="8"/>
      <c r="B80" s="8"/>
      <c r="C80" s="8"/>
      <c r="D80" s="8"/>
      <c r="E80" s="245"/>
      <c r="F80" s="121" t="s">
        <v>195</v>
      </c>
      <c r="G80" s="11"/>
      <c r="H80" s="8"/>
      <c r="I80" s="8"/>
      <c r="J80" s="8"/>
      <c r="K80" s="8"/>
      <c r="L80" s="8"/>
    </row>
    <row r="81" spans="1:12" x14ac:dyDescent="0.25">
      <c r="A81" s="8"/>
      <c r="B81" s="8"/>
      <c r="C81" s="8"/>
      <c r="D81" s="8"/>
      <c r="E81" s="245"/>
      <c r="F81" s="227" t="s">
        <v>177</v>
      </c>
      <c r="G81" s="199"/>
      <c r="H81" s="8"/>
      <c r="I81" s="8"/>
      <c r="J81" s="8"/>
      <c r="K81" s="8"/>
      <c r="L81" s="8"/>
    </row>
    <row r="82" spans="1:12" x14ac:dyDescent="0.25">
      <c r="A82" s="8"/>
      <c r="B82" s="8"/>
      <c r="C82" s="8"/>
      <c r="D82" s="8"/>
      <c r="E82" s="245"/>
      <c r="F82" s="190" t="s">
        <v>241</v>
      </c>
      <c r="G82" s="215"/>
      <c r="H82" s="8"/>
      <c r="I82" s="8"/>
      <c r="J82" s="8"/>
      <c r="K82" s="8"/>
      <c r="L82" s="8"/>
    </row>
    <row r="83" spans="1:12" x14ac:dyDescent="0.25">
      <c r="A83" s="8"/>
      <c r="B83" s="8"/>
      <c r="C83" s="8"/>
      <c r="D83" s="8"/>
      <c r="E83" s="245"/>
      <c r="F83" s="231" t="s">
        <v>175</v>
      </c>
      <c r="G83" s="291">
        <f>G79</f>
        <v>0</v>
      </c>
      <c r="H83" s="8"/>
      <c r="I83" s="8"/>
      <c r="J83" s="8"/>
      <c r="K83" s="8"/>
      <c r="L83" s="8"/>
    </row>
    <row r="84" spans="1:12" x14ac:dyDescent="0.25">
      <c r="A84" s="8"/>
      <c r="B84" s="8"/>
      <c r="C84" s="8"/>
      <c r="D84" s="8"/>
      <c r="E84" s="245"/>
      <c r="F84" s="231" t="s">
        <v>176</v>
      </c>
      <c r="G84" s="292">
        <f>G83*G82</f>
        <v>0</v>
      </c>
      <c r="H84" s="8"/>
      <c r="I84" s="8"/>
      <c r="J84" s="8"/>
      <c r="K84" s="8"/>
      <c r="L84" s="8"/>
    </row>
    <row r="85" spans="1:12" x14ac:dyDescent="0.25">
      <c r="A85" s="8"/>
      <c r="B85" s="8"/>
      <c r="C85" s="8"/>
      <c r="D85" s="8"/>
      <c r="E85" s="246"/>
      <c r="F85" s="231" t="s">
        <v>180</v>
      </c>
      <c r="G85" s="292" t="e">
        <f>G84/G76</f>
        <v>#DIV/0!</v>
      </c>
      <c r="H85" s="8"/>
      <c r="I85" s="8"/>
      <c r="J85" s="8"/>
      <c r="K85" s="8"/>
      <c r="L85" s="8"/>
    </row>
    <row r="86" spans="1:12" x14ac:dyDescent="0.25">
      <c r="A86" s="8"/>
      <c r="B86" s="8"/>
      <c r="C86" s="8"/>
      <c r="D86" s="8"/>
      <c r="E86" s="250"/>
      <c r="F86" s="170"/>
      <c r="G86" s="171"/>
      <c r="H86" s="8"/>
      <c r="I86" s="8"/>
      <c r="J86" s="8"/>
      <c r="K86" s="8"/>
      <c r="L86" s="8"/>
    </row>
    <row r="87" spans="1:12" x14ac:dyDescent="0.25">
      <c r="A87" s="8"/>
      <c r="B87" s="8"/>
      <c r="C87" s="8"/>
      <c r="D87" s="8"/>
      <c r="E87" s="172"/>
      <c r="F87" s="173"/>
      <c r="G87" s="174"/>
      <c r="H87" s="8"/>
      <c r="I87" s="8"/>
      <c r="J87" s="8"/>
      <c r="K87" s="8"/>
      <c r="L87" s="8"/>
    </row>
    <row r="88" spans="1:12" ht="29.25" customHeight="1" x14ac:dyDescent="0.25">
      <c r="A88" s="8"/>
      <c r="B88" s="8"/>
      <c r="C88" s="8"/>
      <c r="D88" s="8"/>
      <c r="E88" s="382" t="s">
        <v>13</v>
      </c>
      <c r="F88" s="383"/>
      <c r="G88" s="275">
        <f>SUM(G5,G19,G33,G47,G61,G75)</f>
        <v>0</v>
      </c>
      <c r="H88" s="8"/>
      <c r="I88" s="8"/>
      <c r="J88" s="8"/>
      <c r="K88" s="8"/>
      <c r="L88" s="8"/>
    </row>
    <row r="89" spans="1:12" x14ac:dyDescent="0.25">
      <c r="A89" s="8"/>
      <c r="B89" s="8"/>
      <c r="C89" s="8"/>
      <c r="D89" s="8"/>
      <c r="E89" s="396" t="s">
        <v>7</v>
      </c>
      <c r="F89" s="397"/>
      <c r="G89" s="254">
        <v>6</v>
      </c>
      <c r="H89" s="8"/>
      <c r="I89" s="8"/>
      <c r="J89" s="8"/>
      <c r="K89" s="8"/>
      <c r="L89" s="8"/>
    </row>
    <row r="90" spans="1:12" x14ac:dyDescent="0.25">
      <c r="A90" s="8"/>
      <c r="B90" s="8"/>
      <c r="C90" s="8"/>
      <c r="D90" s="8"/>
      <c r="E90" s="9" t="s">
        <v>8</v>
      </c>
      <c r="F90" s="9"/>
      <c r="G90" s="276">
        <f>(G88)/G89</f>
        <v>0</v>
      </c>
      <c r="H90" s="8"/>
      <c r="I90" s="8"/>
      <c r="J90" s="8"/>
      <c r="K90" s="8"/>
      <c r="L90" s="8"/>
    </row>
    <row r="91" spans="1:12" ht="30.75" customHeight="1" x14ac:dyDescent="0.25">
      <c r="A91" s="8"/>
      <c r="B91" s="8"/>
      <c r="C91" s="8"/>
      <c r="D91" s="8"/>
      <c r="E91" s="400" t="s">
        <v>2</v>
      </c>
      <c r="F91" s="400"/>
      <c r="G91" s="277" t="str">
        <f>IF(G90&gt;=0.5,"Yes",IF(G90&lt;0.5,"No",""))</f>
        <v>No</v>
      </c>
      <c r="H91" s="8"/>
      <c r="I91" s="8"/>
      <c r="J91" s="8"/>
      <c r="K91" s="8"/>
      <c r="L91" s="8"/>
    </row>
    <row r="92" spans="1:12" ht="25.5" customHeight="1" x14ac:dyDescent="0.25">
      <c r="A92" s="8"/>
      <c r="B92" s="8"/>
      <c r="C92" s="8"/>
      <c r="D92" s="8"/>
      <c r="E92" s="8"/>
      <c r="F92" s="8"/>
      <c r="G92" s="8"/>
      <c r="H92" s="8"/>
      <c r="I92" s="8"/>
      <c r="J92" s="8"/>
      <c r="K92" s="8"/>
      <c r="L92" s="8"/>
    </row>
    <row r="93" spans="1:12" x14ac:dyDescent="0.25">
      <c r="A93" s="8"/>
      <c r="B93" s="8"/>
      <c r="C93" s="8"/>
      <c r="D93" s="8"/>
      <c r="E93" s="8"/>
      <c r="F93" s="8"/>
      <c r="G93" s="8"/>
      <c r="H93" s="8"/>
      <c r="I93" s="8"/>
      <c r="J93" s="8"/>
      <c r="K93" s="8"/>
      <c r="L93" s="8"/>
    </row>
    <row r="94" spans="1:12" x14ac:dyDescent="0.25">
      <c r="E94" s="8"/>
      <c r="F94" s="8"/>
      <c r="G94" s="8"/>
    </row>
    <row r="95" spans="1:12" x14ac:dyDescent="0.25">
      <c r="E95" s="8"/>
      <c r="F95" s="8"/>
      <c r="G95" s="8"/>
    </row>
    <row r="96" spans="1:12" x14ac:dyDescent="0.25">
      <c r="E96" s="8"/>
      <c r="F96" s="8"/>
      <c r="G96" s="8"/>
    </row>
    <row r="97" spans="5:7" x14ac:dyDescent="0.25">
      <c r="E97" s="8"/>
      <c r="F97" s="8"/>
      <c r="G97" s="8"/>
    </row>
    <row r="98" spans="5:7" x14ac:dyDescent="0.25">
      <c r="E98" s="8"/>
      <c r="F98" s="8"/>
      <c r="G98" s="8"/>
    </row>
    <row r="99" spans="5:7" x14ac:dyDescent="0.25">
      <c r="E99" s="8"/>
      <c r="F99" s="8"/>
      <c r="G99" s="8"/>
    </row>
  </sheetData>
  <mergeCells count="5">
    <mergeCell ref="E1:G2"/>
    <mergeCell ref="E3:G3"/>
    <mergeCell ref="E88:F88"/>
    <mergeCell ref="E89:F89"/>
    <mergeCell ref="E91:F91"/>
  </mergeCells>
  <phoneticPr fontId="15" type="noConversion"/>
  <dataValidations count="1">
    <dataValidation type="list" allowBlank="1" showInputMessage="1" showErrorMessage="1" sqref="G5 G19 G33 G47 G61 G75">
      <formula1>$AF$2:$AF$4</formula1>
    </dataValidation>
  </dataValidations>
  <pageMargins left="0.7" right="0.7" top="0.75" bottom="0.75" header="0.3" footer="0.3"/>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Z99"/>
  <sheetViews>
    <sheetView workbookViewId="0">
      <selection activeCell="F77" sqref="F77"/>
    </sheetView>
  </sheetViews>
  <sheetFormatPr defaultColWidth="8.85546875" defaultRowHeight="15" x14ac:dyDescent="0.25"/>
  <cols>
    <col min="1" max="1" width="14.28515625" customWidth="1"/>
    <col min="2" max="2" width="12.7109375" customWidth="1"/>
    <col min="3" max="3" width="12.42578125" customWidth="1"/>
    <col min="4" max="4" width="13.7109375" customWidth="1"/>
    <col min="5" max="5" width="10.85546875" customWidth="1"/>
    <col min="6" max="6" width="19.7109375" customWidth="1"/>
    <col min="7" max="7" width="20.85546875" customWidth="1"/>
    <col min="8" max="8" width="19" customWidth="1"/>
    <col min="9" max="9" width="21.140625" customWidth="1"/>
    <col min="10" max="11" width="19" customWidth="1"/>
    <col min="12" max="12" width="19.7109375" customWidth="1"/>
    <col min="13" max="13" width="14.85546875" customWidth="1"/>
  </cols>
  <sheetData>
    <row r="1" spans="1:26" ht="15" customHeight="1" x14ac:dyDescent="0.25">
      <c r="A1" s="8"/>
      <c r="B1" s="8"/>
      <c r="C1" s="8"/>
      <c r="D1" s="8"/>
      <c r="E1" s="384" t="s">
        <v>79</v>
      </c>
      <c r="F1" s="404"/>
      <c r="G1" s="404"/>
      <c r="H1" s="8"/>
      <c r="I1" s="8"/>
      <c r="J1" s="8"/>
    </row>
    <row r="2" spans="1:26" ht="22.5" customHeight="1" x14ac:dyDescent="0.25">
      <c r="A2" s="8"/>
      <c r="B2" s="8"/>
      <c r="C2" s="8"/>
      <c r="D2" s="8"/>
      <c r="E2" s="405"/>
      <c r="F2" s="406"/>
      <c r="G2" s="406"/>
      <c r="H2" s="8"/>
      <c r="I2" s="8"/>
      <c r="J2" s="8"/>
    </row>
    <row r="3" spans="1:26" ht="18.75" customHeight="1" x14ac:dyDescent="0.3">
      <c r="A3" s="8"/>
      <c r="B3" s="8"/>
      <c r="C3" s="8"/>
      <c r="D3" s="8"/>
      <c r="E3" s="407" t="s">
        <v>228</v>
      </c>
      <c r="F3" s="408"/>
      <c r="G3" s="408"/>
      <c r="H3" s="8"/>
      <c r="I3" s="8"/>
      <c r="J3" s="8"/>
      <c r="Z3" s="202">
        <v>1</v>
      </c>
    </row>
    <row r="4" spans="1:26" x14ac:dyDescent="0.25">
      <c r="A4" s="8"/>
      <c r="B4" s="8"/>
      <c r="C4" s="8"/>
      <c r="D4" s="8"/>
      <c r="E4" s="107" t="s">
        <v>229</v>
      </c>
      <c r="F4" s="73" t="s">
        <v>191</v>
      </c>
      <c r="G4" s="93"/>
      <c r="H4" s="8"/>
      <c r="I4" s="8"/>
      <c r="J4" s="8"/>
      <c r="Z4" s="202">
        <v>0</v>
      </c>
    </row>
    <row r="5" spans="1:26" ht="45" x14ac:dyDescent="0.25">
      <c r="A5" s="8"/>
      <c r="B5" s="8"/>
      <c r="C5" s="8"/>
      <c r="D5" s="8"/>
      <c r="E5" s="244"/>
      <c r="F5" s="226" t="s">
        <v>4</v>
      </c>
      <c r="G5" s="262"/>
      <c r="H5" s="8"/>
      <c r="I5" s="8"/>
      <c r="J5" s="8"/>
      <c r="Z5" s="202" t="s">
        <v>1</v>
      </c>
    </row>
    <row r="6" spans="1:26" ht="45" x14ac:dyDescent="0.25">
      <c r="A6" s="8"/>
      <c r="B6" s="8"/>
      <c r="C6" s="8"/>
      <c r="D6" s="8"/>
      <c r="E6" s="108"/>
      <c r="F6" s="232" t="s">
        <v>6</v>
      </c>
      <c r="G6" s="189"/>
      <c r="H6" s="8"/>
      <c r="I6" s="8"/>
      <c r="J6" s="8"/>
    </row>
    <row r="7" spans="1:26" ht="45" x14ac:dyDescent="0.25">
      <c r="A7" s="8"/>
      <c r="B7" s="8"/>
      <c r="C7" s="8"/>
      <c r="D7" s="8"/>
      <c r="E7" s="109"/>
      <c r="F7" s="217" t="s">
        <v>205</v>
      </c>
      <c r="G7" s="225"/>
      <c r="H7" s="8"/>
      <c r="I7" s="8"/>
      <c r="J7" s="8"/>
    </row>
    <row r="8" spans="1:26" ht="30" x14ac:dyDescent="0.25">
      <c r="A8" s="8"/>
      <c r="B8" s="8"/>
      <c r="C8" s="8"/>
      <c r="D8" s="8"/>
      <c r="E8" s="109"/>
      <c r="F8" s="18" t="s">
        <v>173</v>
      </c>
      <c r="G8" s="289">
        <f>G7*G6</f>
        <v>0</v>
      </c>
      <c r="H8" s="8"/>
      <c r="I8" s="8"/>
      <c r="J8" s="8"/>
    </row>
    <row r="9" spans="1:26" ht="30" x14ac:dyDescent="0.25">
      <c r="A9" s="8"/>
      <c r="B9" s="8"/>
      <c r="C9" s="8"/>
      <c r="D9" s="8"/>
      <c r="E9" s="109"/>
      <c r="F9" s="18" t="s">
        <v>174</v>
      </c>
      <c r="G9" s="267">
        <f>G8/60</f>
        <v>0</v>
      </c>
      <c r="H9" s="8"/>
      <c r="I9" s="8"/>
      <c r="J9" s="8"/>
    </row>
    <row r="10" spans="1:26" x14ac:dyDescent="0.25">
      <c r="A10" s="8"/>
      <c r="B10" s="8"/>
      <c r="C10" s="8"/>
      <c r="D10" s="8"/>
      <c r="E10" s="109"/>
      <c r="F10" s="21" t="s">
        <v>91</v>
      </c>
      <c r="G10" s="21"/>
      <c r="H10" s="8"/>
      <c r="I10" s="8"/>
      <c r="J10" s="8"/>
    </row>
    <row r="11" spans="1:26" x14ac:dyDescent="0.25">
      <c r="A11" s="8"/>
      <c r="B11" s="8"/>
      <c r="C11" s="8"/>
      <c r="D11" s="8"/>
      <c r="E11" s="109"/>
      <c r="F11" s="227" t="s">
        <v>177</v>
      </c>
      <c r="G11" s="214"/>
      <c r="H11" s="8"/>
      <c r="I11" s="8"/>
      <c r="J11" s="8"/>
    </row>
    <row r="12" spans="1:26" x14ac:dyDescent="0.25">
      <c r="A12" s="8"/>
      <c r="B12" s="8"/>
      <c r="C12" s="8"/>
      <c r="D12" s="8"/>
      <c r="E12" s="109"/>
      <c r="F12" s="190" t="s">
        <v>241</v>
      </c>
      <c r="G12" s="223"/>
      <c r="H12" s="8"/>
      <c r="I12" s="8"/>
      <c r="J12" s="8"/>
    </row>
    <row r="13" spans="1:26" x14ac:dyDescent="0.25">
      <c r="A13" s="8"/>
      <c r="B13" s="8"/>
      <c r="C13" s="8"/>
      <c r="D13" s="8"/>
      <c r="E13" s="109"/>
      <c r="F13" s="37" t="s">
        <v>175</v>
      </c>
      <c r="G13" s="267">
        <f>G9</f>
        <v>0</v>
      </c>
      <c r="H13" s="8"/>
      <c r="I13" s="8"/>
      <c r="J13" s="8"/>
    </row>
    <row r="14" spans="1:26" x14ac:dyDescent="0.25">
      <c r="A14" s="8"/>
      <c r="B14" s="8"/>
      <c r="C14" s="8"/>
      <c r="D14" s="8"/>
      <c r="E14" s="109"/>
      <c r="F14" s="37" t="s">
        <v>176</v>
      </c>
      <c r="G14" s="285">
        <f>G12*G13</f>
        <v>0</v>
      </c>
      <c r="H14" s="8"/>
      <c r="I14" s="8"/>
      <c r="J14" s="8"/>
    </row>
    <row r="15" spans="1:26" x14ac:dyDescent="0.25">
      <c r="A15" s="8"/>
      <c r="B15" s="8"/>
      <c r="C15" s="8"/>
      <c r="D15" s="8"/>
      <c r="E15" s="125"/>
      <c r="F15" s="37" t="s">
        <v>180</v>
      </c>
      <c r="G15" s="293" t="e">
        <f>G14/G6</f>
        <v>#DIV/0!</v>
      </c>
      <c r="H15" s="8"/>
      <c r="I15" s="8"/>
      <c r="J15" s="8"/>
    </row>
    <row r="16" spans="1:26" x14ac:dyDescent="0.25">
      <c r="A16" s="8"/>
      <c r="B16" s="8"/>
      <c r="C16" s="8"/>
      <c r="D16" s="164"/>
      <c r="E16" s="131"/>
      <c r="F16" s="95"/>
      <c r="G16" s="97"/>
      <c r="H16" s="8"/>
      <c r="I16" s="8"/>
      <c r="J16" s="8"/>
    </row>
    <row r="17" spans="1:10" x14ac:dyDescent="0.25">
      <c r="A17" s="8"/>
      <c r="B17" s="8"/>
      <c r="C17" s="8"/>
      <c r="D17" s="8"/>
      <c r="E17" s="140"/>
      <c r="F17" s="96"/>
      <c r="G17" s="96"/>
      <c r="H17" s="8"/>
      <c r="I17" s="8"/>
      <c r="J17" s="8"/>
    </row>
    <row r="18" spans="1:10" x14ac:dyDescent="0.25">
      <c r="A18" s="8"/>
      <c r="B18" s="8"/>
      <c r="C18" s="8"/>
      <c r="D18" s="8"/>
      <c r="E18" s="107" t="s">
        <v>206</v>
      </c>
      <c r="F18" s="73" t="s">
        <v>181</v>
      </c>
      <c r="G18" s="94"/>
      <c r="H18" s="8"/>
      <c r="I18" s="8"/>
      <c r="J18" s="8"/>
    </row>
    <row r="19" spans="1:10" ht="45" x14ac:dyDescent="0.25">
      <c r="A19" s="8"/>
      <c r="B19" s="8"/>
      <c r="C19" s="8"/>
      <c r="D19" s="8"/>
      <c r="E19" s="244"/>
      <c r="F19" s="226" t="s">
        <v>4</v>
      </c>
      <c r="G19" s="262"/>
      <c r="H19" s="8"/>
      <c r="I19" s="8"/>
      <c r="J19" s="8"/>
    </row>
    <row r="20" spans="1:10" ht="45" x14ac:dyDescent="0.25">
      <c r="A20" s="8"/>
      <c r="B20" s="8"/>
      <c r="C20" s="8"/>
      <c r="D20" s="8"/>
      <c r="E20" s="108"/>
      <c r="F20" s="232" t="s">
        <v>6</v>
      </c>
      <c r="G20" s="189"/>
      <c r="H20" s="8"/>
      <c r="I20" s="8"/>
      <c r="J20" s="8"/>
    </row>
    <row r="21" spans="1:10" ht="45" x14ac:dyDescent="0.25">
      <c r="A21" s="8"/>
      <c r="B21" s="8"/>
      <c r="C21" s="8"/>
      <c r="D21" s="8"/>
      <c r="E21" s="109"/>
      <c r="F21" s="217" t="s">
        <v>207</v>
      </c>
      <c r="G21" s="222"/>
      <c r="H21" s="8"/>
      <c r="I21" s="8"/>
      <c r="J21" s="8"/>
    </row>
    <row r="22" spans="1:10" ht="30" x14ac:dyDescent="0.25">
      <c r="A22" s="8"/>
      <c r="B22" s="8"/>
      <c r="C22" s="8"/>
      <c r="D22" s="8"/>
      <c r="E22" s="109"/>
      <c r="F22" s="18" t="s">
        <v>173</v>
      </c>
      <c r="G22" s="279">
        <f>G21*G20</f>
        <v>0</v>
      </c>
      <c r="H22" s="8"/>
      <c r="I22" s="8"/>
      <c r="J22" s="8"/>
    </row>
    <row r="23" spans="1:10" ht="30" x14ac:dyDescent="0.25">
      <c r="A23" s="8"/>
      <c r="B23" s="8"/>
      <c r="C23" s="8"/>
      <c r="D23" s="8"/>
      <c r="E23" s="109"/>
      <c r="F23" s="18" t="s">
        <v>174</v>
      </c>
      <c r="G23" s="269">
        <f>G22/60</f>
        <v>0</v>
      </c>
      <c r="H23" s="8"/>
      <c r="I23" s="8"/>
      <c r="J23" s="8"/>
    </row>
    <row r="24" spans="1:10" x14ac:dyDescent="0.25">
      <c r="A24" s="8"/>
      <c r="B24" s="8"/>
      <c r="C24" s="8"/>
      <c r="D24" s="8"/>
      <c r="E24" s="110"/>
      <c r="F24" s="21" t="s">
        <v>91</v>
      </c>
      <c r="G24" s="21"/>
      <c r="H24" s="8"/>
      <c r="I24" s="8"/>
      <c r="J24" s="8"/>
    </row>
    <row r="25" spans="1:10" x14ac:dyDescent="0.25">
      <c r="A25" s="8"/>
      <c r="B25" s="8"/>
      <c r="C25" s="8"/>
      <c r="D25" s="8"/>
      <c r="E25" s="110"/>
      <c r="F25" s="227" t="s">
        <v>177</v>
      </c>
      <c r="G25" s="199"/>
      <c r="H25" s="8"/>
      <c r="I25" s="8"/>
      <c r="J25" s="8"/>
    </row>
    <row r="26" spans="1:10" x14ac:dyDescent="0.25">
      <c r="A26" s="8"/>
      <c r="B26" s="8"/>
      <c r="C26" s="8"/>
      <c r="D26" s="8"/>
      <c r="E26" s="111"/>
      <c r="F26" s="190" t="s">
        <v>241</v>
      </c>
      <c r="G26" s="220"/>
      <c r="H26" s="8"/>
      <c r="I26" s="8"/>
      <c r="J26" s="8"/>
    </row>
    <row r="27" spans="1:10" x14ac:dyDescent="0.25">
      <c r="A27" s="8"/>
      <c r="B27" s="8"/>
      <c r="C27" s="8"/>
      <c r="D27" s="8"/>
      <c r="E27" s="109"/>
      <c r="F27" s="37" t="s">
        <v>175</v>
      </c>
      <c r="G27" s="269">
        <f>G23</f>
        <v>0</v>
      </c>
      <c r="H27" s="8"/>
      <c r="I27" s="8"/>
      <c r="J27" s="8"/>
    </row>
    <row r="28" spans="1:10" x14ac:dyDescent="0.25">
      <c r="A28" s="8"/>
      <c r="B28" s="8"/>
      <c r="C28" s="8"/>
      <c r="D28" s="8"/>
      <c r="E28" s="110"/>
      <c r="F28" s="37" t="s">
        <v>176</v>
      </c>
      <c r="G28" s="290">
        <f>G27*G26</f>
        <v>0</v>
      </c>
      <c r="H28" s="8"/>
      <c r="I28" s="8"/>
      <c r="J28" s="8"/>
    </row>
    <row r="29" spans="1:10" x14ac:dyDescent="0.25">
      <c r="A29" s="8"/>
      <c r="B29" s="8"/>
      <c r="C29" s="8"/>
      <c r="D29" s="8"/>
      <c r="E29" s="125"/>
      <c r="F29" s="37" t="s">
        <v>180</v>
      </c>
      <c r="G29" s="290" t="e">
        <f>G28/G20</f>
        <v>#DIV/0!</v>
      </c>
      <c r="H29" s="8"/>
      <c r="I29" s="8"/>
      <c r="J29" s="8"/>
    </row>
    <row r="30" spans="1:10" x14ac:dyDescent="0.25">
      <c r="A30" s="8"/>
      <c r="B30" s="8"/>
      <c r="C30" s="8"/>
      <c r="D30" s="8"/>
      <c r="E30" s="131"/>
      <c r="F30" s="88"/>
      <c r="G30" s="100"/>
      <c r="H30" s="8"/>
      <c r="I30" s="8"/>
      <c r="J30" s="8"/>
    </row>
    <row r="31" spans="1:10" ht="44.1" customHeight="1" x14ac:dyDescent="0.25">
      <c r="A31" s="8"/>
      <c r="B31" s="8"/>
      <c r="C31" s="8"/>
      <c r="D31" s="8"/>
      <c r="E31" s="132"/>
      <c r="F31" s="98"/>
      <c r="G31" s="99"/>
      <c r="H31" s="8"/>
      <c r="I31" s="8"/>
      <c r="J31" s="8"/>
    </row>
    <row r="32" spans="1:10" x14ac:dyDescent="0.25">
      <c r="A32" s="8"/>
      <c r="B32" s="8"/>
      <c r="C32" s="8"/>
      <c r="D32" s="8"/>
      <c r="E32" s="107" t="s">
        <v>208</v>
      </c>
      <c r="F32" s="73" t="s">
        <v>218</v>
      </c>
      <c r="G32" s="94"/>
      <c r="H32" s="8"/>
      <c r="I32" s="8"/>
      <c r="J32" s="8"/>
    </row>
    <row r="33" spans="1:10" ht="45" x14ac:dyDescent="0.25">
      <c r="A33" s="8"/>
      <c r="B33" s="8"/>
      <c r="C33" s="8"/>
      <c r="D33" s="8"/>
      <c r="E33" s="244"/>
      <c r="F33" s="226" t="s">
        <v>4</v>
      </c>
      <c r="G33" s="262"/>
      <c r="H33" s="8"/>
      <c r="I33" s="8"/>
      <c r="J33" s="8"/>
    </row>
    <row r="34" spans="1:10" ht="45" x14ac:dyDescent="0.25">
      <c r="A34" s="8"/>
      <c r="B34" s="8"/>
      <c r="C34" s="8"/>
      <c r="D34" s="8"/>
      <c r="E34" s="108"/>
      <c r="F34" s="232" t="s">
        <v>6</v>
      </c>
      <c r="G34" s="189"/>
      <c r="H34" s="8"/>
      <c r="I34" s="8"/>
      <c r="J34" s="8"/>
    </row>
    <row r="35" spans="1:10" ht="45" x14ac:dyDescent="0.25">
      <c r="A35" s="8"/>
      <c r="B35" s="8"/>
      <c r="C35" s="8"/>
      <c r="D35" s="8"/>
      <c r="E35" s="109"/>
      <c r="F35" s="217" t="s">
        <v>209</v>
      </c>
      <c r="G35" s="222"/>
      <c r="H35" s="8"/>
      <c r="I35" s="8"/>
      <c r="J35" s="8"/>
    </row>
    <row r="36" spans="1:10" ht="30" x14ac:dyDescent="0.25">
      <c r="A36" s="8"/>
      <c r="B36" s="8"/>
      <c r="C36" s="8"/>
      <c r="D36" s="8"/>
      <c r="E36" s="109"/>
      <c r="F36" s="18" t="s">
        <v>173</v>
      </c>
      <c r="G36" s="279">
        <f>G35*G34</f>
        <v>0</v>
      </c>
      <c r="H36" s="8"/>
      <c r="I36" s="8"/>
      <c r="J36" s="8"/>
    </row>
    <row r="37" spans="1:10" ht="30" x14ac:dyDescent="0.25">
      <c r="A37" s="8"/>
      <c r="B37" s="8"/>
      <c r="C37" s="8"/>
      <c r="D37" s="8"/>
      <c r="E37" s="109"/>
      <c r="F37" s="18" t="s">
        <v>174</v>
      </c>
      <c r="G37" s="269">
        <f>G36/60</f>
        <v>0</v>
      </c>
      <c r="H37" s="8"/>
      <c r="I37" s="8"/>
      <c r="J37" s="8"/>
    </row>
    <row r="38" spans="1:10" x14ac:dyDescent="0.25">
      <c r="A38" s="8"/>
      <c r="B38" s="8"/>
      <c r="C38" s="8"/>
      <c r="D38" s="8"/>
      <c r="E38" s="110"/>
      <c r="F38" s="21" t="s">
        <v>91</v>
      </c>
      <c r="G38" s="21"/>
      <c r="H38" s="8"/>
      <c r="I38" s="8"/>
      <c r="J38" s="8"/>
    </row>
    <row r="39" spans="1:10" x14ac:dyDescent="0.25">
      <c r="A39" s="8"/>
      <c r="B39" s="8"/>
      <c r="C39" s="8"/>
      <c r="D39" s="8"/>
      <c r="E39" s="110"/>
      <c r="F39" s="227" t="s">
        <v>177</v>
      </c>
      <c r="G39" s="199"/>
      <c r="H39" s="8"/>
      <c r="I39" s="8"/>
      <c r="J39" s="8"/>
    </row>
    <row r="40" spans="1:10" x14ac:dyDescent="0.25">
      <c r="A40" s="8"/>
      <c r="B40" s="8"/>
      <c r="C40" s="8"/>
      <c r="D40" s="8"/>
      <c r="E40" s="111"/>
      <c r="F40" s="190" t="s">
        <v>241</v>
      </c>
      <c r="G40" s="220"/>
      <c r="H40" s="8"/>
      <c r="I40" s="8"/>
      <c r="J40" s="8"/>
    </row>
    <row r="41" spans="1:10" x14ac:dyDescent="0.25">
      <c r="A41" s="8"/>
      <c r="B41" s="8"/>
      <c r="C41" s="8"/>
      <c r="D41" s="8"/>
      <c r="E41" s="109"/>
      <c r="F41" s="37" t="s">
        <v>175</v>
      </c>
      <c r="G41" s="269">
        <f>G37</f>
        <v>0</v>
      </c>
      <c r="H41" s="8"/>
      <c r="I41" s="8"/>
      <c r="J41" s="8"/>
    </row>
    <row r="42" spans="1:10" x14ac:dyDescent="0.25">
      <c r="A42" s="8"/>
      <c r="B42" s="8"/>
      <c r="C42" s="8"/>
      <c r="D42" s="8"/>
      <c r="E42" s="110"/>
      <c r="F42" s="37" t="s">
        <v>176</v>
      </c>
      <c r="G42" s="290">
        <f>G41*G40</f>
        <v>0</v>
      </c>
      <c r="H42" s="8"/>
      <c r="I42" s="8"/>
      <c r="J42" s="8"/>
    </row>
    <row r="43" spans="1:10" x14ac:dyDescent="0.25">
      <c r="A43" s="8"/>
      <c r="B43" s="8"/>
      <c r="C43" s="8"/>
      <c r="D43" s="8"/>
      <c r="E43" s="125"/>
      <c r="F43" s="37" t="s">
        <v>180</v>
      </c>
      <c r="G43" s="290" t="e">
        <f>G42/G34</f>
        <v>#DIV/0!</v>
      </c>
      <c r="H43" s="8"/>
      <c r="I43" s="8"/>
      <c r="J43" s="8"/>
    </row>
    <row r="44" spans="1:10" x14ac:dyDescent="0.25">
      <c r="A44" s="8"/>
      <c r="B44" s="8"/>
      <c r="C44" s="8"/>
      <c r="D44" s="8"/>
      <c r="E44" s="133"/>
      <c r="F44" s="101"/>
      <c r="G44" s="97"/>
      <c r="H44" s="8"/>
      <c r="I44" s="8"/>
      <c r="J44" s="8"/>
    </row>
    <row r="45" spans="1:10" x14ac:dyDescent="0.25">
      <c r="A45" s="8"/>
      <c r="B45" s="8"/>
      <c r="C45" s="8"/>
      <c r="D45" s="8"/>
      <c r="E45" s="132"/>
      <c r="F45" s="102"/>
      <c r="G45" s="102"/>
      <c r="H45" s="8"/>
      <c r="I45" s="8"/>
      <c r="J45" s="8"/>
    </row>
    <row r="46" spans="1:10" x14ac:dyDescent="0.25">
      <c r="A46" s="8"/>
      <c r="B46" s="8"/>
      <c r="C46" s="8"/>
      <c r="D46" s="8"/>
      <c r="E46" s="107" t="s">
        <v>210</v>
      </c>
      <c r="F46" s="73" t="s">
        <v>219</v>
      </c>
      <c r="G46" s="93"/>
      <c r="H46" s="8"/>
      <c r="I46" s="8"/>
      <c r="J46" s="8"/>
    </row>
    <row r="47" spans="1:10" ht="45" x14ac:dyDescent="0.25">
      <c r="A47" s="8"/>
      <c r="B47" s="8"/>
      <c r="C47" s="8"/>
      <c r="D47" s="8"/>
      <c r="E47" s="244"/>
      <c r="F47" s="226" t="s">
        <v>4</v>
      </c>
      <c r="G47" s="262"/>
      <c r="H47" s="8"/>
      <c r="I47" s="8"/>
      <c r="J47" s="8"/>
    </row>
    <row r="48" spans="1:10" ht="30" x14ac:dyDescent="0.25">
      <c r="A48" s="8"/>
      <c r="B48" s="8"/>
      <c r="C48" s="8"/>
      <c r="D48" s="8"/>
      <c r="E48" s="108"/>
      <c r="F48" s="188" t="s">
        <v>211</v>
      </c>
      <c r="G48" s="219"/>
      <c r="H48" s="8"/>
      <c r="I48" s="8"/>
      <c r="J48" s="8"/>
    </row>
    <row r="49" spans="1:10" ht="60" x14ac:dyDescent="0.25">
      <c r="A49" s="8"/>
      <c r="B49" s="8"/>
      <c r="C49" s="8"/>
      <c r="D49" s="8"/>
      <c r="E49" s="109"/>
      <c r="F49" s="217" t="s">
        <v>212</v>
      </c>
      <c r="G49" s="219"/>
      <c r="H49" s="8"/>
      <c r="I49" s="8"/>
      <c r="J49" s="8"/>
    </row>
    <row r="50" spans="1:10" ht="30" x14ac:dyDescent="0.25">
      <c r="A50" s="8"/>
      <c r="B50" s="8"/>
      <c r="C50" s="8"/>
      <c r="D50" s="8"/>
      <c r="E50" s="110"/>
      <c r="F50" s="18" t="s">
        <v>173</v>
      </c>
      <c r="G50" s="279">
        <f>G49*G48</f>
        <v>0</v>
      </c>
      <c r="H50" s="8"/>
      <c r="I50" s="8"/>
      <c r="J50" s="8"/>
    </row>
    <row r="51" spans="1:10" ht="30" x14ac:dyDescent="0.25">
      <c r="A51" s="8"/>
      <c r="B51" s="8"/>
      <c r="C51" s="8"/>
      <c r="D51" s="8"/>
      <c r="E51" s="111"/>
      <c r="F51" s="18" t="s">
        <v>174</v>
      </c>
      <c r="G51" s="269">
        <f>G50/60</f>
        <v>0</v>
      </c>
      <c r="H51" s="8"/>
      <c r="I51" s="8"/>
      <c r="J51" s="8"/>
    </row>
    <row r="52" spans="1:10" x14ac:dyDescent="0.25">
      <c r="A52" s="8"/>
      <c r="B52" s="8"/>
      <c r="C52" s="8"/>
      <c r="D52" s="8"/>
      <c r="E52" s="109"/>
      <c r="F52" s="251" t="s">
        <v>195</v>
      </c>
      <c r="G52" s="251"/>
      <c r="H52" s="8"/>
      <c r="I52" s="8"/>
      <c r="J52" s="8"/>
    </row>
    <row r="53" spans="1:10" x14ac:dyDescent="0.25">
      <c r="A53" s="8"/>
      <c r="B53" s="8"/>
      <c r="C53" s="8"/>
      <c r="D53" s="8"/>
      <c r="E53" s="109"/>
      <c r="F53" s="227" t="s">
        <v>177</v>
      </c>
      <c r="G53" s="214"/>
      <c r="H53" s="8"/>
      <c r="I53" s="8"/>
      <c r="J53" s="8"/>
    </row>
    <row r="54" spans="1:10" x14ac:dyDescent="0.25">
      <c r="A54" s="8"/>
      <c r="B54" s="8"/>
      <c r="C54" s="8"/>
      <c r="D54" s="164"/>
      <c r="E54" s="109"/>
      <c r="F54" s="190" t="s">
        <v>241</v>
      </c>
      <c r="G54" s="218"/>
      <c r="H54" s="8"/>
      <c r="I54" s="8"/>
      <c r="J54" s="8"/>
    </row>
    <row r="55" spans="1:10" ht="16.5" customHeight="1" x14ac:dyDescent="0.25">
      <c r="A55" s="8"/>
      <c r="B55" s="8"/>
      <c r="C55" s="8"/>
      <c r="D55" s="8"/>
      <c r="E55" s="110"/>
      <c r="F55" s="37" t="s">
        <v>175</v>
      </c>
      <c r="G55" s="267">
        <f>G51</f>
        <v>0</v>
      </c>
      <c r="H55" s="8"/>
      <c r="I55" s="8"/>
      <c r="J55" s="8"/>
    </row>
    <row r="56" spans="1:10" x14ac:dyDescent="0.25">
      <c r="A56" s="8"/>
      <c r="B56" s="8"/>
      <c r="C56" s="8"/>
      <c r="D56" s="8"/>
      <c r="E56" s="110"/>
      <c r="F56" s="37" t="s">
        <v>176</v>
      </c>
      <c r="G56" s="290">
        <f>G55*G54</f>
        <v>0</v>
      </c>
      <c r="H56" s="8"/>
      <c r="I56" s="8"/>
      <c r="J56" s="8"/>
    </row>
    <row r="57" spans="1:10" x14ac:dyDescent="0.25">
      <c r="A57" s="8"/>
      <c r="B57" s="8"/>
      <c r="C57" s="8"/>
      <c r="D57" s="8"/>
      <c r="E57" s="125"/>
      <c r="F57" s="37" t="s">
        <v>180</v>
      </c>
      <c r="G57" s="290" t="e">
        <f>G56/G48</f>
        <v>#DIV/0!</v>
      </c>
      <c r="H57" s="8"/>
      <c r="I57" s="8"/>
      <c r="J57" s="8"/>
    </row>
    <row r="58" spans="1:10" x14ac:dyDescent="0.25">
      <c r="A58" s="8"/>
      <c r="B58" s="8"/>
      <c r="C58" s="8"/>
      <c r="D58" s="8"/>
      <c r="E58" s="134"/>
      <c r="F58" s="103"/>
      <c r="G58" s="100"/>
      <c r="H58" s="8"/>
      <c r="I58" s="8"/>
      <c r="J58" s="8"/>
    </row>
    <row r="59" spans="1:10" x14ac:dyDescent="0.25">
      <c r="A59" s="8"/>
      <c r="B59" s="8"/>
      <c r="C59" s="8"/>
      <c r="D59" s="8"/>
      <c r="E59" s="409" t="s">
        <v>45</v>
      </c>
      <c r="F59" s="410"/>
      <c r="G59" s="410"/>
      <c r="H59" s="8"/>
      <c r="I59" s="8"/>
      <c r="J59" s="8"/>
    </row>
    <row r="60" spans="1:10" x14ac:dyDescent="0.25">
      <c r="A60" s="8"/>
      <c r="B60" s="8"/>
      <c r="C60" s="8"/>
      <c r="D60" s="8"/>
      <c r="E60" s="138"/>
      <c r="F60" s="85"/>
      <c r="G60" s="104"/>
      <c r="H60" s="8"/>
      <c r="I60" s="8"/>
      <c r="J60" s="8"/>
    </row>
    <row r="61" spans="1:10" x14ac:dyDescent="0.25">
      <c r="A61" s="8"/>
      <c r="B61" s="8"/>
      <c r="C61" s="8"/>
      <c r="D61" s="8"/>
      <c r="E61" s="107" t="s">
        <v>213</v>
      </c>
      <c r="F61" s="73" t="s">
        <v>216</v>
      </c>
      <c r="G61" s="93"/>
      <c r="H61" s="8"/>
      <c r="I61" s="8"/>
      <c r="J61" s="8"/>
    </row>
    <row r="62" spans="1:10" ht="45" x14ac:dyDescent="0.25">
      <c r="A62" s="8"/>
      <c r="B62" s="8"/>
      <c r="C62" s="8"/>
      <c r="D62" s="8"/>
      <c r="E62" s="244"/>
      <c r="F62" s="226" t="s">
        <v>4</v>
      </c>
      <c r="G62" s="262"/>
      <c r="H62" s="8"/>
      <c r="I62" s="8"/>
      <c r="J62" s="8"/>
    </row>
    <row r="63" spans="1:10" ht="45" x14ac:dyDescent="0.25">
      <c r="A63" s="8"/>
      <c r="B63" s="8"/>
      <c r="C63" s="8"/>
      <c r="D63" s="8"/>
      <c r="E63" s="112"/>
      <c r="F63" s="232" t="s">
        <v>6</v>
      </c>
      <c r="G63" s="189"/>
      <c r="H63" s="8"/>
      <c r="I63" s="8"/>
      <c r="J63" s="8"/>
    </row>
    <row r="64" spans="1:10" ht="45" x14ac:dyDescent="0.25">
      <c r="A64" s="8"/>
      <c r="B64" s="8"/>
      <c r="C64" s="8"/>
      <c r="D64" s="8"/>
      <c r="E64" s="111"/>
      <c r="F64" s="217" t="s">
        <v>214</v>
      </c>
      <c r="G64" s="189"/>
      <c r="H64" s="8"/>
      <c r="I64" s="8"/>
      <c r="J64" s="8"/>
    </row>
    <row r="65" spans="1:10" ht="30" x14ac:dyDescent="0.25">
      <c r="A65" s="8"/>
      <c r="B65" s="8"/>
      <c r="C65" s="8"/>
      <c r="D65" s="8"/>
      <c r="E65" s="109"/>
      <c r="F65" s="18" t="s">
        <v>173</v>
      </c>
      <c r="G65" s="269">
        <f>G64*G63</f>
        <v>0</v>
      </c>
      <c r="H65" s="8"/>
      <c r="I65" s="8"/>
      <c r="J65" s="8"/>
    </row>
    <row r="66" spans="1:10" ht="30" x14ac:dyDescent="0.25">
      <c r="A66" s="8"/>
      <c r="B66" s="8"/>
      <c r="C66" s="8"/>
      <c r="D66" s="8"/>
      <c r="E66" s="110"/>
      <c r="F66" s="18" t="s">
        <v>174</v>
      </c>
      <c r="G66" s="269">
        <f>G65/60</f>
        <v>0</v>
      </c>
      <c r="H66" s="8"/>
      <c r="I66" s="8"/>
      <c r="J66" s="8"/>
    </row>
    <row r="67" spans="1:10" x14ac:dyDescent="0.25">
      <c r="A67" s="8"/>
      <c r="B67" s="8"/>
      <c r="C67" s="8"/>
      <c r="D67" s="8"/>
      <c r="E67" s="110"/>
      <c r="F67" s="11" t="s">
        <v>195</v>
      </c>
      <c r="G67" s="11"/>
      <c r="H67" s="8"/>
      <c r="I67" s="8"/>
      <c r="J67" s="8"/>
    </row>
    <row r="68" spans="1:10" x14ac:dyDescent="0.25">
      <c r="A68" s="8"/>
      <c r="B68" s="8"/>
      <c r="C68" s="8"/>
      <c r="D68" s="164"/>
      <c r="E68" s="110"/>
      <c r="F68" s="227" t="s">
        <v>177</v>
      </c>
      <c r="G68" s="199"/>
      <c r="H68" s="8"/>
      <c r="I68" s="8"/>
      <c r="J68" s="8"/>
    </row>
    <row r="69" spans="1:10" x14ac:dyDescent="0.25">
      <c r="A69" s="8"/>
      <c r="B69" s="8"/>
      <c r="C69" s="8"/>
      <c r="D69" s="8"/>
      <c r="E69" s="111"/>
      <c r="F69" s="190" t="s">
        <v>241</v>
      </c>
      <c r="G69" s="216"/>
      <c r="H69" s="8"/>
      <c r="I69" s="8"/>
      <c r="J69" s="8"/>
    </row>
    <row r="70" spans="1:10" x14ac:dyDescent="0.25">
      <c r="A70" s="8"/>
      <c r="B70" s="8"/>
      <c r="C70" s="8"/>
      <c r="D70" s="8"/>
      <c r="E70" s="110"/>
      <c r="F70" s="37" t="s">
        <v>175</v>
      </c>
      <c r="G70" s="291">
        <f>G66</f>
        <v>0</v>
      </c>
      <c r="H70" s="8"/>
      <c r="I70" s="8"/>
      <c r="J70" s="8"/>
    </row>
    <row r="71" spans="1:10" x14ac:dyDescent="0.25">
      <c r="A71" s="8"/>
      <c r="B71" s="8"/>
      <c r="C71" s="8"/>
      <c r="D71" s="8"/>
      <c r="E71" s="110"/>
      <c r="F71" s="37" t="s">
        <v>176</v>
      </c>
      <c r="G71" s="292">
        <f>G70*G69</f>
        <v>0</v>
      </c>
      <c r="H71" s="8"/>
      <c r="I71" s="8"/>
      <c r="J71" s="8"/>
    </row>
    <row r="72" spans="1:10" x14ac:dyDescent="0.25">
      <c r="A72" s="8"/>
      <c r="B72" s="8"/>
      <c r="C72" s="8"/>
      <c r="D72" s="8"/>
      <c r="E72" s="125"/>
      <c r="F72" s="37" t="s">
        <v>180</v>
      </c>
      <c r="G72" s="292" t="e">
        <f>G71/G63</f>
        <v>#DIV/0!</v>
      </c>
      <c r="H72" s="8"/>
      <c r="I72" s="8"/>
      <c r="J72" s="8"/>
    </row>
    <row r="73" spans="1:10" x14ac:dyDescent="0.25">
      <c r="A73" s="8"/>
      <c r="B73" s="8"/>
      <c r="C73" s="8"/>
      <c r="D73" s="8"/>
      <c r="E73" s="134"/>
      <c r="F73" s="103"/>
      <c r="G73" s="106"/>
      <c r="H73" s="8"/>
      <c r="I73" s="8"/>
      <c r="J73" s="8"/>
    </row>
    <row r="74" spans="1:10" x14ac:dyDescent="0.25">
      <c r="A74" s="8"/>
      <c r="B74" s="8"/>
      <c r="C74" s="8"/>
      <c r="D74" s="8"/>
      <c r="E74" s="135"/>
      <c r="F74" s="105"/>
      <c r="G74" s="104"/>
      <c r="H74" s="8"/>
      <c r="I74" s="8"/>
      <c r="J74" s="8"/>
    </row>
    <row r="75" spans="1:10" x14ac:dyDescent="0.25">
      <c r="A75" s="8"/>
      <c r="B75" s="8"/>
      <c r="C75" s="8"/>
      <c r="D75" s="8"/>
      <c r="E75" s="107" t="s">
        <v>3</v>
      </c>
      <c r="F75" s="73" t="s">
        <v>220</v>
      </c>
      <c r="G75" s="93"/>
      <c r="H75" s="8"/>
      <c r="I75" s="8"/>
      <c r="J75" s="8"/>
    </row>
    <row r="76" spans="1:10" ht="45" x14ac:dyDescent="0.25">
      <c r="A76" s="8"/>
      <c r="B76" s="8"/>
      <c r="C76" s="8"/>
      <c r="D76" s="8"/>
      <c r="E76" s="244"/>
      <c r="F76" s="226" t="s">
        <v>4</v>
      </c>
      <c r="G76" s="262"/>
      <c r="H76" s="8"/>
      <c r="I76" s="8"/>
      <c r="J76" s="8"/>
    </row>
    <row r="77" spans="1:10" ht="45" x14ac:dyDescent="0.25">
      <c r="A77" s="8"/>
      <c r="B77" s="8"/>
      <c r="C77" s="8"/>
      <c r="D77" s="8"/>
      <c r="E77" s="112"/>
      <c r="F77" s="232" t="s">
        <v>6</v>
      </c>
      <c r="G77" s="189"/>
      <c r="H77" s="8"/>
      <c r="I77" s="8"/>
      <c r="J77" s="8"/>
    </row>
    <row r="78" spans="1:10" ht="60" x14ac:dyDescent="0.25">
      <c r="A78" s="8"/>
      <c r="B78" s="8"/>
      <c r="C78" s="8"/>
      <c r="D78" s="8"/>
      <c r="E78" s="111"/>
      <c r="F78" s="217" t="s">
        <v>196</v>
      </c>
      <c r="G78" s="189"/>
      <c r="H78" s="8"/>
      <c r="I78" s="8"/>
      <c r="J78" s="8"/>
    </row>
    <row r="79" spans="1:10" ht="30" x14ac:dyDescent="0.25">
      <c r="A79" s="8"/>
      <c r="B79" s="8"/>
      <c r="C79" s="8"/>
      <c r="D79" s="8"/>
      <c r="E79" s="109"/>
      <c r="F79" s="18" t="s">
        <v>173</v>
      </c>
      <c r="G79" s="269">
        <f>G78*G77</f>
        <v>0</v>
      </c>
      <c r="H79" s="8"/>
      <c r="I79" s="8"/>
      <c r="J79" s="8"/>
    </row>
    <row r="80" spans="1:10" ht="30" x14ac:dyDescent="0.25">
      <c r="A80" s="8"/>
      <c r="B80" s="8"/>
      <c r="C80" s="8"/>
      <c r="D80" s="8"/>
      <c r="E80" s="110"/>
      <c r="F80" s="18" t="s">
        <v>174</v>
      </c>
      <c r="G80" s="269">
        <f>G79/60</f>
        <v>0</v>
      </c>
      <c r="H80" s="8"/>
      <c r="I80" s="8"/>
      <c r="J80" s="8"/>
    </row>
    <row r="81" spans="1:10" x14ac:dyDescent="0.25">
      <c r="A81" s="8"/>
      <c r="B81" s="8"/>
      <c r="C81" s="8"/>
      <c r="D81" s="8"/>
      <c r="E81" s="110"/>
      <c r="F81" s="11" t="s">
        <v>195</v>
      </c>
      <c r="G81" s="11"/>
      <c r="H81" s="8"/>
      <c r="I81" s="8"/>
      <c r="J81" s="8"/>
    </row>
    <row r="82" spans="1:10" x14ac:dyDescent="0.25">
      <c r="A82" s="8"/>
      <c r="B82" s="8"/>
      <c r="C82" s="8"/>
      <c r="D82" s="8"/>
      <c r="E82" s="110"/>
      <c r="F82" s="227" t="s">
        <v>177</v>
      </c>
      <c r="G82" s="199"/>
      <c r="H82" s="8"/>
      <c r="I82" s="8"/>
      <c r="J82" s="8"/>
    </row>
    <row r="83" spans="1:10" x14ac:dyDescent="0.25">
      <c r="A83" s="8"/>
      <c r="B83" s="8"/>
      <c r="C83" s="8"/>
      <c r="D83" s="8"/>
      <c r="E83" s="111"/>
      <c r="F83" s="190" t="s">
        <v>241</v>
      </c>
      <c r="G83" s="216"/>
      <c r="H83" s="8"/>
      <c r="I83" s="8"/>
      <c r="J83" s="8"/>
    </row>
    <row r="84" spans="1:10" x14ac:dyDescent="0.25">
      <c r="A84" s="8"/>
      <c r="B84" s="8"/>
      <c r="C84" s="8"/>
      <c r="D84" s="8"/>
      <c r="E84" s="110"/>
      <c r="F84" s="37" t="s">
        <v>175</v>
      </c>
      <c r="G84" s="291">
        <f>G80</f>
        <v>0</v>
      </c>
      <c r="H84" s="8"/>
      <c r="I84" s="8"/>
      <c r="J84" s="8"/>
    </row>
    <row r="85" spans="1:10" x14ac:dyDescent="0.25">
      <c r="A85" s="8"/>
      <c r="B85" s="8"/>
      <c r="C85" s="8"/>
      <c r="D85" s="8"/>
      <c r="E85" s="110"/>
      <c r="F85" s="37" t="s">
        <v>176</v>
      </c>
      <c r="G85" s="292">
        <f>G84*G83</f>
        <v>0</v>
      </c>
      <c r="H85" s="8"/>
      <c r="I85" s="8"/>
      <c r="J85" s="8"/>
    </row>
    <row r="86" spans="1:10" x14ac:dyDescent="0.25">
      <c r="A86" s="8"/>
      <c r="B86" s="8"/>
      <c r="C86" s="8"/>
      <c r="D86" s="8"/>
      <c r="E86" s="125"/>
      <c r="F86" s="37" t="s">
        <v>180</v>
      </c>
      <c r="G86" s="292" t="e">
        <f>G85/G77</f>
        <v>#DIV/0!</v>
      </c>
      <c r="H86" s="8"/>
      <c r="I86" s="8"/>
      <c r="J86" s="8"/>
    </row>
    <row r="87" spans="1:10" x14ac:dyDescent="0.25">
      <c r="A87" s="8"/>
      <c r="B87" s="8"/>
      <c r="C87" s="8"/>
      <c r="D87" s="8"/>
      <c r="E87" s="175"/>
      <c r="F87" s="176"/>
      <c r="G87" s="177"/>
      <c r="H87" s="8"/>
      <c r="I87" s="8"/>
      <c r="J87" s="8"/>
    </row>
    <row r="88" spans="1:10" x14ac:dyDescent="0.25">
      <c r="A88" s="8"/>
      <c r="B88" s="8"/>
      <c r="C88" s="8"/>
      <c r="D88" s="8"/>
      <c r="E88" s="178"/>
      <c r="F88" s="152"/>
      <c r="G88" s="8"/>
      <c r="H88" s="8"/>
      <c r="I88" s="8"/>
      <c r="J88" s="8"/>
    </row>
    <row r="89" spans="1:10" ht="29.1" customHeight="1" x14ac:dyDescent="0.25">
      <c r="A89" s="8"/>
      <c r="B89" s="8"/>
      <c r="C89" s="8"/>
      <c r="D89" s="8"/>
      <c r="E89" s="382" t="s">
        <v>12</v>
      </c>
      <c r="F89" s="383"/>
      <c r="G89" s="275">
        <f>SUM(G5,G19,G33,G47,G62,G76)</f>
        <v>0</v>
      </c>
      <c r="H89" s="8"/>
      <c r="I89" s="8"/>
      <c r="J89" s="8"/>
    </row>
    <row r="90" spans="1:10" x14ac:dyDescent="0.25">
      <c r="A90" s="8"/>
      <c r="B90" s="8"/>
      <c r="C90" s="8"/>
      <c r="D90" s="8"/>
      <c r="E90" s="396" t="s">
        <v>7</v>
      </c>
      <c r="F90" s="397"/>
      <c r="G90" s="254">
        <v>6</v>
      </c>
      <c r="H90" s="8"/>
      <c r="I90" s="8"/>
      <c r="J90" s="8"/>
    </row>
    <row r="91" spans="1:10" x14ac:dyDescent="0.25">
      <c r="A91" s="8"/>
      <c r="B91" s="8"/>
      <c r="C91" s="8"/>
      <c r="D91" s="8"/>
      <c r="E91" s="9" t="s">
        <v>8</v>
      </c>
      <c r="F91" s="9"/>
      <c r="G91" s="276">
        <f>(G89)/G90</f>
        <v>0</v>
      </c>
      <c r="H91" s="8"/>
      <c r="I91" s="8"/>
      <c r="J91" s="8"/>
    </row>
    <row r="92" spans="1:10" ht="34.5" customHeight="1" x14ac:dyDescent="0.25">
      <c r="A92" s="8"/>
      <c r="B92" s="8"/>
      <c r="C92" s="8"/>
      <c r="D92" s="8"/>
      <c r="E92" s="400" t="s">
        <v>2</v>
      </c>
      <c r="F92" s="400"/>
      <c r="G92" s="277" t="str">
        <f>IF(G91&gt;=0.5,"Yes",IF(G91&lt;0.5,"No",""))</f>
        <v>No</v>
      </c>
      <c r="H92" s="8"/>
      <c r="I92" s="8"/>
      <c r="J92" s="8"/>
    </row>
    <row r="93" spans="1:10" ht="30.75" customHeight="1" x14ac:dyDescent="0.25">
      <c r="A93" s="8"/>
      <c r="B93" s="8"/>
      <c r="C93" s="8"/>
      <c r="D93" s="8"/>
      <c r="E93" s="8"/>
      <c r="F93" s="8"/>
      <c r="G93" s="8"/>
      <c r="H93" s="8"/>
      <c r="I93" s="8"/>
      <c r="J93" s="8"/>
    </row>
    <row r="94" spans="1:10" x14ac:dyDescent="0.25">
      <c r="E94" s="8"/>
      <c r="F94" s="8"/>
      <c r="G94" s="8"/>
    </row>
    <row r="95" spans="1:10" x14ac:dyDescent="0.25">
      <c r="E95" s="8"/>
      <c r="F95" s="8"/>
      <c r="G95" s="8"/>
    </row>
    <row r="96" spans="1:10" x14ac:dyDescent="0.25">
      <c r="E96" s="8"/>
      <c r="F96" s="8"/>
      <c r="G96" s="8"/>
    </row>
    <row r="97" spans="5:7" x14ac:dyDescent="0.25">
      <c r="E97" s="8"/>
      <c r="F97" s="8"/>
      <c r="G97" s="8"/>
    </row>
    <row r="98" spans="5:7" x14ac:dyDescent="0.25">
      <c r="E98" s="8"/>
      <c r="F98" s="8"/>
      <c r="G98" s="8"/>
    </row>
    <row r="99" spans="5:7" x14ac:dyDescent="0.25">
      <c r="E99" s="8"/>
      <c r="F99" s="8"/>
      <c r="G99" s="8"/>
    </row>
  </sheetData>
  <mergeCells count="6">
    <mergeCell ref="E92:F92"/>
    <mergeCell ref="E1:G2"/>
    <mergeCell ref="E3:G3"/>
    <mergeCell ref="E59:G59"/>
    <mergeCell ref="E89:F89"/>
    <mergeCell ref="E90:F90"/>
  </mergeCells>
  <phoneticPr fontId="15" type="noConversion"/>
  <dataValidations count="2">
    <dataValidation type="list" allowBlank="1" showInputMessage="1" showErrorMessage="1" sqref="G76 G62 G33 G47">
      <formula1>$Z$3:$Z$5</formula1>
    </dataValidation>
    <dataValidation type="list" allowBlank="1" showInputMessage="1" showErrorMessage="1" sqref="G5 G19">
      <formula1>$Z$3:$Z$4</formula1>
    </dataValidation>
  </dataValidations>
  <pageMargins left="0.25" right="0.25" top="0.75" bottom="0.75" header="0.3" footer="0.3"/>
  <legacyDrawing r:id="rId1"/>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Y55"/>
  <sheetViews>
    <sheetView topLeftCell="B1" workbookViewId="0">
      <selection activeCell="G16" sqref="G16"/>
    </sheetView>
  </sheetViews>
  <sheetFormatPr defaultColWidth="8.85546875" defaultRowHeight="15" x14ac:dyDescent="0.25"/>
  <cols>
    <col min="1" max="1" width="11.28515625" customWidth="1"/>
    <col min="2" max="2" width="12.140625" customWidth="1"/>
    <col min="3" max="3" width="15.7109375" customWidth="1"/>
    <col min="4" max="4" width="17.42578125" customWidth="1"/>
    <col min="5" max="5" width="10.7109375" customWidth="1"/>
    <col min="6" max="6" width="22" customWidth="1"/>
    <col min="7" max="7" width="19.7109375" customWidth="1"/>
    <col min="8" max="9" width="19" customWidth="1"/>
    <col min="10" max="10" width="21.140625" customWidth="1"/>
    <col min="11" max="12" width="19" customWidth="1"/>
    <col min="13" max="13" width="19.7109375" customWidth="1"/>
    <col min="14" max="14" width="14.85546875" customWidth="1"/>
  </cols>
  <sheetData>
    <row r="1" spans="1:25" ht="15" customHeight="1" x14ac:dyDescent="0.25">
      <c r="A1" s="8"/>
      <c r="B1" s="8"/>
      <c r="C1" s="8"/>
      <c r="D1" s="8"/>
      <c r="E1" s="411" t="s">
        <v>79</v>
      </c>
      <c r="F1" s="398"/>
      <c r="G1" s="398"/>
      <c r="H1" s="8"/>
      <c r="I1" s="8"/>
      <c r="J1" s="8"/>
    </row>
    <row r="2" spans="1:25" ht="26.25" customHeight="1" x14ac:dyDescent="0.25">
      <c r="A2" s="8"/>
      <c r="B2" s="8"/>
      <c r="C2" s="8"/>
      <c r="D2" s="8"/>
      <c r="E2" s="411"/>
      <c r="F2" s="398"/>
      <c r="G2" s="398"/>
      <c r="H2" s="8"/>
      <c r="I2" s="8"/>
      <c r="J2" s="8"/>
      <c r="Y2" s="202">
        <v>1</v>
      </c>
    </row>
    <row r="3" spans="1:25" ht="18.75" customHeight="1" x14ac:dyDescent="0.3">
      <c r="A3" s="8"/>
      <c r="B3" s="8"/>
      <c r="C3" s="8"/>
      <c r="D3" s="8"/>
      <c r="E3" s="412" t="s">
        <v>93</v>
      </c>
      <c r="F3" s="413"/>
      <c r="G3" s="413"/>
      <c r="H3" s="8"/>
      <c r="I3" s="8"/>
      <c r="J3" s="8"/>
      <c r="Y3" s="202">
        <v>0</v>
      </c>
    </row>
    <row r="4" spans="1:25" ht="18.75" x14ac:dyDescent="0.3">
      <c r="A4" s="8"/>
      <c r="B4" s="8"/>
      <c r="C4" s="8"/>
      <c r="D4" s="8"/>
      <c r="E4" s="52"/>
      <c r="F4" s="146"/>
      <c r="G4" s="146"/>
      <c r="H4" s="166"/>
      <c r="I4" s="8"/>
      <c r="J4" s="8"/>
      <c r="Y4" s="202" t="s">
        <v>1</v>
      </c>
    </row>
    <row r="5" spans="1:25" ht="30" x14ac:dyDescent="0.25">
      <c r="A5" s="8"/>
      <c r="B5" s="8"/>
      <c r="C5" s="8"/>
      <c r="D5" s="8"/>
      <c r="E5" s="114" t="s">
        <v>52</v>
      </c>
      <c r="F5" s="11" t="s">
        <v>54</v>
      </c>
      <c r="G5" s="113"/>
      <c r="H5" s="8"/>
      <c r="I5" s="8"/>
      <c r="J5" s="8"/>
    </row>
    <row r="6" spans="1:25" ht="45" x14ac:dyDescent="0.25">
      <c r="A6" s="8"/>
      <c r="B6" s="8"/>
      <c r="C6" s="8"/>
      <c r="D6" s="8"/>
      <c r="E6" s="244"/>
      <c r="F6" s="226" t="s">
        <v>4</v>
      </c>
      <c r="G6" s="262"/>
      <c r="H6" s="8"/>
      <c r="I6" s="8"/>
      <c r="J6" s="8"/>
    </row>
    <row r="7" spans="1:25" x14ac:dyDescent="0.25">
      <c r="A7" s="8"/>
      <c r="B7" s="8"/>
      <c r="C7" s="8"/>
      <c r="D7" s="8"/>
      <c r="E7" s="130"/>
      <c r="F7" s="190" t="s">
        <v>66</v>
      </c>
      <c r="G7" s="214"/>
      <c r="H7" s="8"/>
      <c r="I7" s="8"/>
      <c r="J7" s="8"/>
    </row>
    <row r="8" spans="1:25" x14ac:dyDescent="0.25">
      <c r="A8" s="8"/>
      <c r="B8" s="8"/>
      <c r="C8" s="8"/>
      <c r="D8" s="8"/>
      <c r="E8" s="49"/>
      <c r="F8" s="190" t="s">
        <v>67</v>
      </c>
      <c r="G8" s="252"/>
      <c r="H8" s="8"/>
      <c r="I8" s="8"/>
      <c r="J8" s="8"/>
    </row>
    <row r="9" spans="1:25" ht="30" x14ac:dyDescent="0.25">
      <c r="A9" s="8"/>
      <c r="B9" s="8"/>
      <c r="C9" s="8"/>
      <c r="D9" s="8"/>
      <c r="E9" s="128"/>
      <c r="F9" s="217" t="s">
        <v>74</v>
      </c>
      <c r="G9" s="223"/>
      <c r="H9" s="8"/>
      <c r="I9" s="8"/>
      <c r="J9" s="8"/>
    </row>
    <row r="10" spans="1:25" x14ac:dyDescent="0.25">
      <c r="A10" s="8"/>
      <c r="B10" s="8"/>
      <c r="C10" s="8"/>
      <c r="D10" s="8"/>
      <c r="E10" s="127"/>
      <c r="F10" s="37" t="s">
        <v>75</v>
      </c>
      <c r="G10" s="285">
        <f>SUM(G8:G9)</f>
        <v>0</v>
      </c>
      <c r="H10" s="166"/>
      <c r="I10" s="8"/>
      <c r="J10" s="8"/>
    </row>
    <row r="11" spans="1:25" x14ac:dyDescent="0.25">
      <c r="A11" s="8"/>
      <c r="B11" s="8"/>
      <c r="C11" s="8"/>
      <c r="D11" s="8"/>
      <c r="E11" s="55"/>
      <c r="F11" s="141"/>
      <c r="G11" s="87"/>
      <c r="H11" s="166"/>
      <c r="I11" s="8"/>
      <c r="J11" s="8"/>
    </row>
    <row r="12" spans="1:25" x14ac:dyDescent="0.25">
      <c r="A12" s="8"/>
      <c r="B12" s="8"/>
      <c r="C12" s="8"/>
      <c r="D12" s="8"/>
      <c r="E12" s="43"/>
      <c r="F12" s="142"/>
      <c r="G12" s="143"/>
      <c r="H12" s="8"/>
      <c r="I12" s="8"/>
      <c r="J12" s="8"/>
    </row>
    <row r="13" spans="1:25" ht="46.5" customHeight="1" x14ac:dyDescent="0.25">
      <c r="A13" s="8"/>
      <c r="B13" s="8"/>
      <c r="C13" s="8"/>
      <c r="D13" s="8"/>
      <c r="E13" s="114" t="s">
        <v>52</v>
      </c>
      <c r="F13" s="11" t="s">
        <v>53</v>
      </c>
      <c r="G13" s="113"/>
      <c r="H13" s="8"/>
      <c r="I13" s="8"/>
      <c r="J13" s="8"/>
    </row>
    <row r="14" spans="1:25" ht="45" x14ac:dyDescent="0.25">
      <c r="A14" s="8"/>
      <c r="B14" s="8"/>
      <c r="C14" s="8"/>
      <c r="D14" s="8"/>
      <c r="E14" s="244"/>
      <c r="F14" s="226" t="s">
        <v>4</v>
      </c>
      <c r="G14" s="262"/>
      <c r="H14" s="8"/>
      <c r="I14" s="8"/>
      <c r="J14" s="8"/>
    </row>
    <row r="15" spans="1:25" ht="45" x14ac:dyDescent="0.25">
      <c r="A15" s="8"/>
      <c r="B15" s="8"/>
      <c r="C15" s="8"/>
      <c r="D15" s="8"/>
      <c r="E15" s="49"/>
      <c r="F15" s="213" t="s">
        <v>73</v>
      </c>
      <c r="G15" s="225"/>
      <c r="H15" s="8"/>
      <c r="I15" s="8"/>
      <c r="J15" s="8"/>
    </row>
    <row r="16" spans="1:25" ht="60" x14ac:dyDescent="0.25">
      <c r="A16" s="8"/>
      <c r="B16" s="8"/>
      <c r="C16" s="8"/>
      <c r="D16" s="8"/>
      <c r="E16" s="128"/>
      <c r="F16" s="217" t="s">
        <v>68</v>
      </c>
      <c r="G16" s="218"/>
      <c r="H16" s="8"/>
      <c r="I16" s="8"/>
      <c r="J16" s="8"/>
    </row>
    <row r="17" spans="1:10" x14ac:dyDescent="0.25">
      <c r="A17" s="8"/>
      <c r="B17" s="8"/>
      <c r="C17" s="8"/>
      <c r="D17" s="8"/>
      <c r="E17" s="128"/>
      <c r="F17" s="37" t="s">
        <v>69</v>
      </c>
      <c r="G17" s="285">
        <f>G16*G15</f>
        <v>0</v>
      </c>
      <c r="H17" s="8"/>
      <c r="I17" s="8"/>
      <c r="J17" s="8"/>
    </row>
    <row r="18" spans="1:10" x14ac:dyDescent="0.25">
      <c r="A18" s="8"/>
      <c r="B18" s="8"/>
      <c r="C18" s="8"/>
      <c r="D18" s="8"/>
      <c r="E18" s="127"/>
      <c r="F18" s="37" t="s">
        <v>70</v>
      </c>
      <c r="G18" s="285">
        <f>G17*12</f>
        <v>0</v>
      </c>
      <c r="H18" s="166"/>
      <c r="I18" s="8"/>
      <c r="J18" s="8"/>
    </row>
    <row r="19" spans="1:10" x14ac:dyDescent="0.25">
      <c r="A19" s="8"/>
      <c r="B19" s="8"/>
      <c r="C19" s="8"/>
      <c r="D19" s="8"/>
      <c r="E19" s="45"/>
      <c r="F19" s="141"/>
      <c r="G19" s="144"/>
      <c r="H19" s="8"/>
      <c r="I19" s="8"/>
      <c r="J19" s="8"/>
    </row>
    <row r="20" spans="1:10" ht="45" customHeight="1" x14ac:dyDescent="0.25">
      <c r="A20" s="8"/>
      <c r="B20" s="8"/>
      <c r="C20" s="8"/>
      <c r="D20" s="8"/>
      <c r="E20" s="43"/>
      <c r="F20" s="89"/>
      <c r="G20" s="85"/>
      <c r="H20" s="8"/>
      <c r="I20" s="8"/>
      <c r="J20" s="8"/>
    </row>
    <row r="21" spans="1:10" ht="45" x14ac:dyDescent="0.25">
      <c r="A21" s="8"/>
      <c r="B21" s="8"/>
      <c r="C21" s="8"/>
      <c r="D21" s="8"/>
      <c r="E21" s="114" t="s">
        <v>76</v>
      </c>
      <c r="F21" s="11" t="s">
        <v>71</v>
      </c>
      <c r="G21" s="113"/>
      <c r="H21" s="8"/>
      <c r="I21" s="8"/>
      <c r="J21" s="8"/>
    </row>
    <row r="22" spans="1:10" ht="45" x14ac:dyDescent="0.25">
      <c r="A22" s="8"/>
      <c r="B22" s="8"/>
      <c r="C22" s="8"/>
      <c r="D22" s="8"/>
      <c r="E22" s="244"/>
      <c r="F22" s="226" t="s">
        <v>4</v>
      </c>
      <c r="G22" s="262"/>
      <c r="H22" s="8"/>
      <c r="I22" s="8"/>
      <c r="J22" s="8"/>
    </row>
    <row r="23" spans="1:10" ht="45" x14ac:dyDescent="0.25">
      <c r="A23" s="8"/>
      <c r="B23" s="8"/>
      <c r="C23" s="8"/>
      <c r="D23" s="8"/>
      <c r="E23" s="49"/>
      <c r="F23" s="213" t="s">
        <v>73</v>
      </c>
      <c r="G23" s="225"/>
      <c r="H23" s="8"/>
      <c r="I23" s="8"/>
      <c r="J23" s="8"/>
    </row>
    <row r="24" spans="1:10" ht="60" x14ac:dyDescent="0.25">
      <c r="A24" s="8"/>
      <c r="B24" s="8"/>
      <c r="C24" s="8"/>
      <c r="D24" s="8"/>
      <c r="E24" s="128"/>
      <c r="F24" s="18" t="s">
        <v>68</v>
      </c>
      <c r="G24" s="71">
        <f>G16</f>
        <v>0</v>
      </c>
      <c r="H24" s="8"/>
      <c r="I24" s="8"/>
      <c r="J24" s="8"/>
    </row>
    <row r="25" spans="1:10" x14ac:dyDescent="0.25">
      <c r="A25" s="8"/>
      <c r="B25" s="8"/>
      <c r="C25" s="8"/>
      <c r="D25" s="164"/>
      <c r="E25" s="129"/>
      <c r="F25" s="37" t="s">
        <v>69</v>
      </c>
      <c r="G25" s="285">
        <f>G24*G23</f>
        <v>0</v>
      </c>
      <c r="H25" s="166"/>
      <c r="I25" s="8"/>
      <c r="J25" s="8"/>
    </row>
    <row r="26" spans="1:10" x14ac:dyDescent="0.25">
      <c r="A26" s="8"/>
      <c r="B26" s="8"/>
      <c r="C26" s="8"/>
      <c r="D26" s="8"/>
      <c r="E26" s="124"/>
      <c r="F26" s="37" t="s">
        <v>70</v>
      </c>
      <c r="G26" s="285">
        <f>G25*12</f>
        <v>0</v>
      </c>
      <c r="H26" s="8"/>
      <c r="I26" s="8"/>
      <c r="J26" s="8"/>
    </row>
    <row r="27" spans="1:10" ht="45.75" customHeight="1" x14ac:dyDescent="0.25">
      <c r="A27" s="8"/>
      <c r="B27" s="8"/>
      <c r="C27" s="8"/>
      <c r="D27" s="8"/>
      <c r="E27" s="50"/>
      <c r="F27" s="88"/>
      <c r="G27" s="144"/>
      <c r="H27" s="8"/>
      <c r="I27" s="8"/>
      <c r="J27" s="8"/>
    </row>
    <row r="28" spans="1:10" x14ac:dyDescent="0.25">
      <c r="A28" s="8"/>
      <c r="B28" s="8"/>
      <c r="C28" s="8"/>
      <c r="D28" s="8"/>
      <c r="E28" s="41"/>
      <c r="F28" s="89"/>
      <c r="G28" s="89"/>
      <c r="H28" s="8"/>
      <c r="I28" s="8"/>
      <c r="J28" s="8"/>
    </row>
    <row r="29" spans="1:10" ht="45" x14ac:dyDescent="0.25">
      <c r="A29" s="8"/>
      <c r="B29" s="8"/>
      <c r="C29" s="8"/>
      <c r="D29" s="8"/>
      <c r="E29" s="114" t="s">
        <v>76</v>
      </c>
      <c r="F29" s="11" t="s">
        <v>72</v>
      </c>
      <c r="G29" s="113"/>
      <c r="H29" s="8"/>
      <c r="I29" s="8"/>
      <c r="J29" s="8"/>
    </row>
    <row r="30" spans="1:10" ht="45" x14ac:dyDescent="0.25">
      <c r="A30" s="8"/>
      <c r="B30" s="8"/>
      <c r="C30" s="8"/>
      <c r="D30" s="8"/>
      <c r="E30" s="244"/>
      <c r="F30" s="226" t="s">
        <v>4</v>
      </c>
      <c r="G30" s="262"/>
      <c r="H30" s="8"/>
      <c r="I30" s="8"/>
      <c r="J30" s="8"/>
    </row>
    <row r="31" spans="1:10" ht="45" x14ac:dyDescent="0.25">
      <c r="A31" s="8"/>
      <c r="B31" s="8"/>
      <c r="C31" s="8"/>
      <c r="D31" s="8"/>
      <c r="E31" s="130"/>
      <c r="F31" s="213" t="s">
        <v>73</v>
      </c>
      <c r="G31" s="219"/>
      <c r="H31" s="166"/>
      <c r="I31" s="8"/>
      <c r="J31" s="8"/>
    </row>
    <row r="32" spans="1:10" ht="60" x14ac:dyDescent="0.25">
      <c r="A32" s="8"/>
      <c r="B32" s="8"/>
      <c r="C32" s="8"/>
      <c r="D32" s="164"/>
      <c r="E32" s="129"/>
      <c r="F32" s="18" t="s">
        <v>68</v>
      </c>
      <c r="G32" s="253">
        <f>G16</f>
        <v>0</v>
      </c>
      <c r="H32" s="166"/>
      <c r="I32" s="8"/>
      <c r="J32" s="8"/>
    </row>
    <row r="33" spans="1:10" x14ac:dyDescent="0.25">
      <c r="A33" s="8"/>
      <c r="B33" s="8"/>
      <c r="C33" s="8"/>
      <c r="D33" s="179"/>
      <c r="E33" s="129"/>
      <c r="F33" s="37" t="s">
        <v>69</v>
      </c>
      <c r="G33" s="294">
        <f>G32*G31</f>
        <v>0</v>
      </c>
      <c r="H33" s="8"/>
      <c r="I33" s="8"/>
      <c r="J33" s="8"/>
    </row>
    <row r="34" spans="1:10" ht="46.5" customHeight="1" x14ac:dyDescent="0.25">
      <c r="A34" s="8"/>
      <c r="B34" s="8"/>
      <c r="C34" s="8"/>
      <c r="D34" s="8"/>
      <c r="E34" s="124"/>
      <c r="F34" s="37" t="s">
        <v>70</v>
      </c>
      <c r="G34" s="294">
        <f>G33*12</f>
        <v>0</v>
      </c>
      <c r="H34" s="8"/>
      <c r="I34" s="8"/>
      <c r="J34" s="8"/>
    </row>
    <row r="35" spans="1:10" x14ac:dyDescent="0.25">
      <c r="A35" s="8"/>
      <c r="B35" s="8"/>
      <c r="C35" s="8"/>
      <c r="D35" s="8"/>
      <c r="E35" s="50"/>
      <c r="F35" s="88"/>
      <c r="G35" s="145"/>
      <c r="H35" s="8"/>
      <c r="I35" s="8"/>
      <c r="J35" s="8"/>
    </row>
    <row r="36" spans="1:10" x14ac:dyDescent="0.25">
      <c r="A36" s="8"/>
      <c r="B36" s="8"/>
      <c r="C36" s="8"/>
      <c r="D36" s="8"/>
      <c r="E36" s="41"/>
      <c r="F36" s="52"/>
      <c r="G36" s="52"/>
      <c r="H36" s="8"/>
      <c r="I36" s="8"/>
      <c r="J36" s="8"/>
    </row>
    <row r="37" spans="1:10" ht="30" x14ac:dyDescent="0.25">
      <c r="A37" s="8"/>
      <c r="B37" s="8"/>
      <c r="C37" s="8"/>
      <c r="D37" s="8"/>
      <c r="E37" s="114" t="s">
        <v>78</v>
      </c>
      <c r="F37" s="11" t="s">
        <v>77</v>
      </c>
      <c r="G37" s="113"/>
      <c r="H37" s="8"/>
      <c r="I37" s="8"/>
      <c r="J37" s="8"/>
    </row>
    <row r="38" spans="1:10" ht="45" x14ac:dyDescent="0.25">
      <c r="A38" s="8"/>
      <c r="B38" s="8"/>
      <c r="C38" s="8"/>
      <c r="D38" s="8"/>
      <c r="E38" s="244"/>
      <c r="F38" s="226" t="s">
        <v>4</v>
      </c>
      <c r="G38" s="262"/>
      <c r="H38" s="166"/>
      <c r="I38" s="8"/>
      <c r="J38" s="8"/>
    </row>
    <row r="39" spans="1:10" ht="15" customHeight="1" x14ac:dyDescent="0.25">
      <c r="A39" s="8"/>
      <c r="B39" s="8"/>
      <c r="C39" s="8"/>
      <c r="D39" s="8"/>
      <c r="E39" s="49"/>
      <c r="F39" s="213" t="s">
        <v>73</v>
      </c>
      <c r="G39" s="219"/>
      <c r="H39" s="166"/>
      <c r="I39" s="8"/>
      <c r="J39" s="8"/>
    </row>
    <row r="40" spans="1:10" ht="60" x14ac:dyDescent="0.25">
      <c r="A40" s="8"/>
      <c r="B40" s="8"/>
      <c r="C40" s="8"/>
      <c r="D40" s="8"/>
      <c r="E40" s="128"/>
      <c r="F40" s="18" t="s">
        <v>68</v>
      </c>
      <c r="G40" s="253">
        <f>G24</f>
        <v>0</v>
      </c>
      <c r="H40" s="8"/>
      <c r="I40" s="8"/>
      <c r="J40" s="8"/>
    </row>
    <row r="41" spans="1:10" x14ac:dyDescent="0.25">
      <c r="A41" s="8"/>
      <c r="B41" s="8"/>
      <c r="C41" s="8"/>
      <c r="D41" s="8"/>
      <c r="E41" s="128"/>
      <c r="F41" s="37" t="s">
        <v>69</v>
      </c>
      <c r="G41" s="294">
        <f>G40*G39</f>
        <v>0</v>
      </c>
      <c r="H41" s="8"/>
      <c r="I41" s="8"/>
      <c r="J41" s="8"/>
    </row>
    <row r="42" spans="1:10" x14ac:dyDescent="0.25">
      <c r="A42" s="8"/>
      <c r="B42" s="8"/>
      <c r="C42" s="8"/>
      <c r="D42" s="8"/>
      <c r="E42" s="127"/>
      <c r="F42" s="37" t="s">
        <v>70</v>
      </c>
      <c r="G42" s="294">
        <f>G41*12</f>
        <v>0</v>
      </c>
      <c r="H42" s="8"/>
      <c r="I42" s="8"/>
      <c r="J42" s="8"/>
    </row>
    <row r="43" spans="1:10" x14ac:dyDescent="0.25">
      <c r="A43" s="8"/>
      <c r="B43" s="8"/>
      <c r="C43" s="8"/>
      <c r="D43" s="8"/>
      <c r="E43" s="165"/>
      <c r="F43" s="165"/>
      <c r="G43" s="180"/>
      <c r="H43" s="8"/>
      <c r="I43" s="8"/>
      <c r="J43" s="8"/>
    </row>
    <row r="44" spans="1:10" x14ac:dyDescent="0.25">
      <c r="A44" s="8"/>
      <c r="B44" s="8"/>
      <c r="C44" s="8"/>
      <c r="D44" s="8"/>
      <c r="E44" s="8"/>
      <c r="F44" s="181"/>
      <c r="G44" s="182"/>
      <c r="H44" s="8"/>
      <c r="I44" s="8"/>
      <c r="J44" s="8"/>
    </row>
    <row r="45" spans="1:10" ht="30" customHeight="1" x14ac:dyDescent="0.25">
      <c r="A45" s="8"/>
      <c r="B45" s="8"/>
      <c r="C45" s="8"/>
      <c r="D45" s="8"/>
      <c r="E45" s="382" t="s">
        <v>12</v>
      </c>
      <c r="F45" s="383"/>
      <c r="G45" s="275">
        <f>SUM(G6,G14,G22,G30,G38)</f>
        <v>0</v>
      </c>
      <c r="H45" s="8"/>
      <c r="I45" s="8"/>
      <c r="J45" s="8"/>
    </row>
    <row r="46" spans="1:10" x14ac:dyDescent="0.25">
      <c r="A46" s="8"/>
      <c r="B46" s="8"/>
      <c r="C46" s="8"/>
      <c r="D46" s="8"/>
      <c r="E46" s="396" t="s">
        <v>7</v>
      </c>
      <c r="F46" s="397"/>
      <c r="G46" s="254">
        <v>5</v>
      </c>
      <c r="H46" s="8"/>
      <c r="I46" s="8"/>
      <c r="J46" s="8"/>
    </row>
    <row r="47" spans="1:10" x14ac:dyDescent="0.25">
      <c r="A47" s="8"/>
      <c r="B47" s="8"/>
      <c r="C47" s="8"/>
      <c r="D47" s="8"/>
      <c r="E47" s="9" t="s">
        <v>8</v>
      </c>
      <c r="F47" s="9"/>
      <c r="G47" s="275">
        <f>(G45*100)/G46</f>
        <v>0</v>
      </c>
      <c r="H47" s="8"/>
      <c r="I47" s="8"/>
      <c r="J47" s="8"/>
    </row>
    <row r="48" spans="1:10" ht="31.5" customHeight="1" x14ac:dyDescent="0.25">
      <c r="A48" s="8"/>
      <c r="B48" s="8"/>
      <c r="C48" s="8"/>
      <c r="D48" s="8"/>
      <c r="E48" s="400" t="s">
        <v>2</v>
      </c>
      <c r="F48" s="400"/>
      <c r="G48" s="277" t="str">
        <f>IF(G47&gt;=50,"Yes",IF(G47&lt;50,"No",""))</f>
        <v>No</v>
      </c>
      <c r="H48" s="8"/>
      <c r="I48" s="8"/>
      <c r="J48" s="8"/>
    </row>
    <row r="49" spans="1:10" ht="31.5" customHeight="1" x14ac:dyDescent="0.25">
      <c r="A49" s="8"/>
      <c r="B49" s="8"/>
      <c r="C49" s="8"/>
      <c r="D49" s="8"/>
      <c r="E49" s="8"/>
      <c r="F49" s="8"/>
      <c r="G49" s="8"/>
      <c r="H49" s="8"/>
      <c r="I49" s="8"/>
      <c r="J49" s="8"/>
    </row>
    <row r="50" spans="1:10" x14ac:dyDescent="0.25">
      <c r="A50" s="8"/>
      <c r="B50" s="8"/>
      <c r="C50" s="8"/>
      <c r="D50" s="8"/>
      <c r="E50" s="8"/>
      <c r="F50" s="8"/>
      <c r="G50" s="8"/>
      <c r="H50" s="8"/>
      <c r="I50" s="8"/>
      <c r="J50" s="8"/>
    </row>
    <row r="51" spans="1:10" x14ac:dyDescent="0.25">
      <c r="E51" s="8"/>
      <c r="F51" s="8"/>
      <c r="G51" s="8"/>
    </row>
    <row r="52" spans="1:10" x14ac:dyDescent="0.25">
      <c r="E52" s="8"/>
      <c r="F52" s="8"/>
      <c r="G52" s="8"/>
    </row>
    <row r="53" spans="1:10" x14ac:dyDescent="0.25">
      <c r="E53" s="8"/>
      <c r="F53" s="8"/>
      <c r="G53" s="8"/>
    </row>
    <row r="54" spans="1:10" x14ac:dyDescent="0.25">
      <c r="E54" s="8"/>
      <c r="F54" s="8"/>
      <c r="G54" s="8"/>
    </row>
    <row r="55" spans="1:10" x14ac:dyDescent="0.25">
      <c r="E55" s="8"/>
      <c r="F55" s="8"/>
      <c r="G55" s="8"/>
    </row>
  </sheetData>
  <mergeCells count="5">
    <mergeCell ref="E1:G2"/>
    <mergeCell ref="E3:G3"/>
    <mergeCell ref="E45:F45"/>
    <mergeCell ref="E46:F46"/>
    <mergeCell ref="E48:F48"/>
  </mergeCells>
  <phoneticPr fontId="15" type="noConversion"/>
  <dataValidations count="1">
    <dataValidation type="list" allowBlank="1" showInputMessage="1" showErrorMessage="1" sqref="G6 G14 G22 G30 G38">
      <formula1>$Y$2:$Y$4</formula1>
    </dataValidation>
  </dataValidations>
  <pageMargins left="0.25" right="0.25" top="0.75" bottom="0.75" header="0.3" footer="0.3"/>
  <legacy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Rational</vt:lpstr>
      <vt:lpstr>Instructions </vt:lpstr>
      <vt:lpstr>Process</vt:lpstr>
      <vt:lpstr>Performance - Access</vt:lpstr>
      <vt:lpstr>Performance - Pop. Mgt</vt:lpstr>
      <vt:lpstr>Performance - Care Mgt</vt:lpstr>
      <vt:lpstr>Performance - Self Care Support</vt:lpstr>
      <vt:lpstr>Performance - Referral Tracking</vt:lpstr>
      <vt:lpstr>Performance - CQI</vt:lpstr>
      <vt:lpstr>Performance - Budget</vt:lpstr>
      <vt:lpstr>Outcome</vt:lpstr>
      <vt:lpstr>Summary</vt:lpstr>
    </vt:vector>
  </TitlesOfParts>
  <Company>Primary Care Development Corp</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Primary Care Development Corp</dc:creator>
  <cp:lastModifiedBy>Deborah Johnson Ingram</cp:lastModifiedBy>
  <cp:lastPrinted>2012-07-26T19:05:41Z</cp:lastPrinted>
  <dcterms:created xsi:type="dcterms:W3CDTF">2012-06-08T01:23:49Z</dcterms:created>
  <dcterms:modified xsi:type="dcterms:W3CDTF">2014-12-11T17:05:54Z</dcterms:modified>
</cp:coreProperties>
</file>